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8A1C754-A143-4160-8251-307968EF92A9}" xr6:coauthVersionLast="47" xr6:coauthVersionMax="47" xr10:uidLastSave="{00000000-0000-0000-0000-000000000000}"/>
  <bookViews>
    <workbookView xWindow="-120" yWindow="-120" windowWidth="29040" windowHeight="15720" tabRatio="924" activeTab="3" xr2:uid="{00000000-000D-0000-FFFF-FFFF00000000}"/>
  </bookViews>
  <sheets>
    <sheet name="D1A" sheetId="12" r:id="rId1"/>
    <sheet name="D1B" sheetId="13" r:id="rId2"/>
    <sheet name="D2A" sheetId="14" r:id="rId3"/>
    <sheet name="D2B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15" l="1"/>
  <c r="K42" i="15" a="1"/>
  <c r="K42" i="15" s="1"/>
  <c r="J42" i="15"/>
  <c r="I42" i="15" a="1"/>
  <c r="I42" i="15" s="1"/>
  <c r="H42" i="15"/>
  <c r="G42" i="15" a="1"/>
  <c r="G42" i="15" s="1"/>
  <c r="F42" i="15"/>
  <c r="E42" i="15" a="1"/>
  <c r="E42" i="15" s="1"/>
  <c r="D42" i="15"/>
  <c r="N42" i="15" s="1"/>
  <c r="C42" i="15" a="1"/>
  <c r="C42" i="15" s="1"/>
  <c r="M42" i="15" s="1"/>
  <c r="B42" i="15"/>
  <c r="L41" i="15"/>
  <c r="K41" i="15" a="1"/>
  <c r="K41" i="15" s="1"/>
  <c r="J41" i="15"/>
  <c r="I41" i="15" a="1"/>
  <c r="I41" i="15" s="1"/>
  <c r="H41" i="15"/>
  <c r="G41" i="15" a="1"/>
  <c r="G41" i="15" s="1"/>
  <c r="F41" i="15"/>
  <c r="E41" i="15" a="1"/>
  <c r="E41" i="15" s="1"/>
  <c r="D41" i="15"/>
  <c r="N41" i="15" s="1"/>
  <c r="C41" i="15" a="1"/>
  <c r="C41" i="15" s="1"/>
  <c r="B41" i="15"/>
  <c r="L40" i="15"/>
  <c r="K40" i="15" a="1"/>
  <c r="K40" i="15" s="1"/>
  <c r="J40" i="15"/>
  <c r="I40" i="15" a="1"/>
  <c r="I40" i="15" s="1"/>
  <c r="H40" i="15"/>
  <c r="N40" i="15" s="1"/>
  <c r="G40" i="15"/>
  <c r="G40" i="15" a="1"/>
  <c r="F40" i="15"/>
  <c r="E40" i="15" a="1"/>
  <c r="E40" i="15" s="1"/>
  <c r="D40" i="15"/>
  <c r="C40" i="15" a="1"/>
  <c r="C40" i="15" s="1"/>
  <c r="B40" i="15"/>
  <c r="L39" i="15"/>
  <c r="K39" i="15" a="1"/>
  <c r="K39" i="15" s="1"/>
  <c r="J39" i="15"/>
  <c r="N39" i="15" s="1"/>
  <c r="I39" i="15" a="1"/>
  <c r="I39" i="15" s="1"/>
  <c r="H39" i="15"/>
  <c r="G39" i="15"/>
  <c r="G39" i="15" a="1"/>
  <c r="F39" i="15"/>
  <c r="E39" i="15"/>
  <c r="E39" i="15" a="1"/>
  <c r="D39" i="15"/>
  <c r="C39" i="15" a="1"/>
  <c r="C39" i="15" s="1"/>
  <c r="M39" i="15" s="1"/>
  <c r="B39" i="15"/>
  <c r="L38" i="15"/>
  <c r="K38" i="15" a="1"/>
  <c r="K38" i="15" s="1"/>
  <c r="J38" i="15"/>
  <c r="N38" i="15" s="1"/>
  <c r="I38" i="15" a="1"/>
  <c r="I38" i="15" s="1"/>
  <c r="H38" i="15"/>
  <c r="G38" i="15" a="1"/>
  <c r="G38" i="15" s="1"/>
  <c r="F38" i="15"/>
  <c r="E38" i="15" a="1"/>
  <c r="E38" i="15" s="1"/>
  <c r="D38" i="15"/>
  <c r="C38" i="15" a="1"/>
  <c r="C38" i="15" s="1"/>
  <c r="B38" i="15"/>
  <c r="L37" i="15"/>
  <c r="N37" i="15" s="1"/>
  <c r="K37" i="15"/>
  <c r="K37" i="15" a="1"/>
  <c r="J37" i="15"/>
  <c r="I37" i="15" a="1"/>
  <c r="I37" i="15" s="1"/>
  <c r="H37" i="15"/>
  <c r="G37" i="15" a="1"/>
  <c r="G37" i="15" s="1"/>
  <c r="F37" i="15"/>
  <c r="E37" i="15" a="1"/>
  <c r="E37" i="15" s="1"/>
  <c r="D37" i="15"/>
  <c r="C37" i="15" a="1"/>
  <c r="C37" i="15" s="1"/>
  <c r="B37" i="15"/>
  <c r="E31" i="15"/>
  <c r="B31" i="15"/>
  <c r="E30" i="15"/>
  <c r="B30" i="15"/>
  <c r="E29" i="15"/>
  <c r="B29" i="15"/>
  <c r="E26" i="15"/>
  <c r="B26" i="15"/>
  <c r="E25" i="15"/>
  <c r="B25" i="15"/>
  <c r="E24" i="15"/>
  <c r="B24" i="15"/>
  <c r="E21" i="15"/>
  <c r="B21" i="15"/>
  <c r="E20" i="15"/>
  <c r="B20" i="15"/>
  <c r="E19" i="15"/>
  <c r="B19" i="15"/>
  <c r="E16" i="15"/>
  <c r="B16" i="15"/>
  <c r="E15" i="15"/>
  <c r="B15" i="15"/>
  <c r="E14" i="15"/>
  <c r="B14" i="15"/>
  <c r="L42" i="14"/>
  <c r="K42" i="14" a="1"/>
  <c r="K42" i="14" s="1"/>
  <c r="J42" i="14"/>
  <c r="I42" i="14" a="1"/>
  <c r="I42" i="14" s="1"/>
  <c r="H42" i="14"/>
  <c r="G42" i="14" a="1"/>
  <c r="G42" i="14" s="1"/>
  <c r="F42" i="14"/>
  <c r="E42" i="14" a="1"/>
  <c r="E42" i="14" s="1"/>
  <c r="D42" i="14"/>
  <c r="C42" i="14" a="1"/>
  <c r="C42" i="14" s="1"/>
  <c r="M42" i="14" s="1"/>
  <c r="B42" i="14"/>
  <c r="L41" i="14"/>
  <c r="K41" i="14" a="1"/>
  <c r="K41" i="14" s="1"/>
  <c r="J41" i="14"/>
  <c r="I41" i="14" a="1"/>
  <c r="I41" i="14" s="1"/>
  <c r="H41" i="14"/>
  <c r="G41" i="14" a="1"/>
  <c r="G41" i="14" s="1"/>
  <c r="F41" i="14"/>
  <c r="E41" i="14" a="1"/>
  <c r="E41" i="14" s="1"/>
  <c r="D41" i="14"/>
  <c r="N41" i="14" s="1"/>
  <c r="C41" i="14" a="1"/>
  <c r="C41" i="14" s="1"/>
  <c r="B41" i="14"/>
  <c r="L40" i="14"/>
  <c r="K40" i="14" a="1"/>
  <c r="K40" i="14" s="1"/>
  <c r="J40" i="14"/>
  <c r="I40" i="14" a="1"/>
  <c r="I40" i="14" s="1"/>
  <c r="H40" i="14"/>
  <c r="G40" i="14"/>
  <c r="G40" i="14" a="1"/>
  <c r="F40" i="14"/>
  <c r="E40" i="14" a="1"/>
  <c r="E40" i="14" s="1"/>
  <c r="D40" i="14"/>
  <c r="C40" i="14" a="1"/>
  <c r="C40" i="14" s="1"/>
  <c r="B40" i="14"/>
  <c r="L39" i="14"/>
  <c r="K39" i="14" a="1"/>
  <c r="K39" i="14" s="1"/>
  <c r="J39" i="14"/>
  <c r="N39" i="14" s="1"/>
  <c r="I39" i="14" a="1"/>
  <c r="I39" i="14" s="1"/>
  <c r="H39" i="14"/>
  <c r="G39" i="14" a="1"/>
  <c r="G39" i="14" s="1"/>
  <c r="F39" i="14"/>
  <c r="E39" i="14" a="1"/>
  <c r="E39" i="14" s="1"/>
  <c r="D39" i="14"/>
  <c r="C39" i="14" a="1"/>
  <c r="C39" i="14" s="1"/>
  <c r="M39" i="14" s="1"/>
  <c r="B39" i="14"/>
  <c r="L38" i="14"/>
  <c r="K38" i="14" a="1"/>
  <c r="K38" i="14" s="1"/>
  <c r="J38" i="14"/>
  <c r="N38" i="14" s="1"/>
  <c r="I38" i="14" a="1"/>
  <c r="I38" i="14" s="1"/>
  <c r="H38" i="14"/>
  <c r="G38" i="14"/>
  <c r="G38" i="14" a="1"/>
  <c r="F38" i="14"/>
  <c r="E38" i="14" a="1"/>
  <c r="E38" i="14" s="1"/>
  <c r="D38" i="14"/>
  <c r="C38" i="14" a="1"/>
  <c r="C38" i="14" s="1"/>
  <c r="B38" i="14"/>
  <c r="L37" i="14"/>
  <c r="K37" i="14"/>
  <c r="K37" i="14" a="1"/>
  <c r="J37" i="14"/>
  <c r="I37" i="14" a="1"/>
  <c r="I37" i="14" s="1"/>
  <c r="H37" i="14"/>
  <c r="G37" i="14" a="1"/>
  <c r="G37" i="14" s="1"/>
  <c r="F37" i="14"/>
  <c r="E37" i="14" a="1"/>
  <c r="E37" i="14" s="1"/>
  <c r="D37" i="14"/>
  <c r="C37" i="14" a="1"/>
  <c r="C37" i="14" s="1"/>
  <c r="B37" i="14"/>
  <c r="E31" i="14"/>
  <c r="B31" i="14"/>
  <c r="E30" i="14"/>
  <c r="B30" i="14"/>
  <c r="E29" i="14"/>
  <c r="B29" i="14"/>
  <c r="E26" i="14"/>
  <c r="B26" i="14"/>
  <c r="E25" i="14"/>
  <c r="B25" i="14"/>
  <c r="E24" i="14"/>
  <c r="B24" i="14"/>
  <c r="E21" i="14"/>
  <c r="B21" i="14"/>
  <c r="E20" i="14"/>
  <c r="B20" i="14"/>
  <c r="E19" i="14"/>
  <c r="B19" i="14"/>
  <c r="E16" i="14"/>
  <c r="B16" i="14"/>
  <c r="E15" i="14"/>
  <c r="B15" i="14"/>
  <c r="E14" i="14"/>
  <c r="B14" i="14"/>
  <c r="Q60" i="13"/>
  <c r="P60" i="13" a="1"/>
  <c r="P60" i="13" s="1"/>
  <c r="O60" i="13"/>
  <c r="N60" i="13" a="1"/>
  <c r="N60" i="13" s="1"/>
  <c r="M60" i="13"/>
  <c r="L60" i="13" a="1"/>
  <c r="L60" i="13" s="1"/>
  <c r="K60" i="13"/>
  <c r="J60" i="13" a="1"/>
  <c r="J60" i="13" s="1"/>
  <c r="I60" i="13"/>
  <c r="H60" i="13"/>
  <c r="H60" i="13" a="1"/>
  <c r="G60" i="13"/>
  <c r="F60" i="13" a="1"/>
  <c r="F60" i="13" s="1"/>
  <c r="E60" i="13"/>
  <c r="S60" i="13" s="1"/>
  <c r="D60" i="13" a="1"/>
  <c r="D60" i="13" s="1"/>
  <c r="R60" i="13" s="1"/>
  <c r="B60" i="13"/>
  <c r="Q59" i="13"/>
  <c r="P59" i="13" a="1"/>
  <c r="P59" i="13" s="1"/>
  <c r="O59" i="13"/>
  <c r="N59" i="13" a="1"/>
  <c r="N59" i="13" s="1"/>
  <c r="M59" i="13"/>
  <c r="L59" i="13" a="1"/>
  <c r="L59" i="13" s="1"/>
  <c r="K59" i="13"/>
  <c r="J59" i="13" a="1"/>
  <c r="J59" i="13" s="1"/>
  <c r="I59" i="13"/>
  <c r="H59" i="13" a="1"/>
  <c r="H59" i="13" s="1"/>
  <c r="G59" i="13"/>
  <c r="F59" i="13" a="1"/>
  <c r="F59" i="13" s="1"/>
  <c r="E59" i="13"/>
  <c r="S59" i="13" s="1"/>
  <c r="D59" i="13"/>
  <c r="R59" i="13" s="1"/>
  <c r="D59" i="13" a="1"/>
  <c r="B59" i="13"/>
  <c r="Q58" i="13"/>
  <c r="P58" i="13" a="1"/>
  <c r="P58" i="13" s="1"/>
  <c r="O58" i="13"/>
  <c r="N58" i="13" a="1"/>
  <c r="N58" i="13" s="1"/>
  <c r="M58" i="13"/>
  <c r="L58" i="13" a="1"/>
  <c r="L58" i="13" s="1"/>
  <c r="K58" i="13"/>
  <c r="J58" i="13" a="1"/>
  <c r="J58" i="13" s="1"/>
  <c r="I58" i="13"/>
  <c r="H58" i="13"/>
  <c r="H58" i="13" a="1"/>
  <c r="G58" i="13"/>
  <c r="F58" i="13" a="1"/>
  <c r="F58" i="13" s="1"/>
  <c r="E58" i="13"/>
  <c r="S58" i="13" s="1"/>
  <c r="D58" i="13" a="1"/>
  <c r="D58" i="13" s="1"/>
  <c r="R58" i="13" s="1"/>
  <c r="B58" i="13"/>
  <c r="Q57" i="13"/>
  <c r="P57" i="13" a="1"/>
  <c r="P57" i="13" s="1"/>
  <c r="O57" i="13"/>
  <c r="N57" i="13" a="1"/>
  <c r="N57" i="13" s="1"/>
  <c r="M57" i="13"/>
  <c r="L57" i="13" a="1"/>
  <c r="L57" i="13" s="1"/>
  <c r="K57" i="13"/>
  <c r="J57" i="13" a="1"/>
  <c r="J57" i="13" s="1"/>
  <c r="I57" i="13"/>
  <c r="H57" i="13" a="1"/>
  <c r="H57" i="13" s="1"/>
  <c r="G57" i="13"/>
  <c r="F57" i="13" a="1"/>
  <c r="F57" i="13" s="1"/>
  <c r="E57" i="13"/>
  <c r="S57" i="13" s="1"/>
  <c r="D57" i="13"/>
  <c r="R57" i="13" s="1"/>
  <c r="D57" i="13" a="1"/>
  <c r="B57" i="13"/>
  <c r="Q56" i="13"/>
  <c r="P56" i="13" a="1"/>
  <c r="P56" i="13" s="1"/>
  <c r="O56" i="13"/>
  <c r="N56" i="13" a="1"/>
  <c r="N56" i="13" s="1"/>
  <c r="M56" i="13"/>
  <c r="L56" i="13" a="1"/>
  <c r="L56" i="13" s="1"/>
  <c r="K56" i="13"/>
  <c r="J56" i="13" a="1"/>
  <c r="J56" i="13" s="1"/>
  <c r="I56" i="13"/>
  <c r="H56" i="13"/>
  <c r="H56" i="13" a="1"/>
  <c r="G56" i="13"/>
  <c r="F56" i="13" a="1"/>
  <c r="F56" i="13" s="1"/>
  <c r="E56" i="13"/>
  <c r="S56" i="13" s="1"/>
  <c r="D56" i="13" a="1"/>
  <c r="D56" i="13" s="1"/>
  <c r="R56" i="13" s="1"/>
  <c r="B56" i="13"/>
  <c r="Q55" i="13"/>
  <c r="P55" i="13" a="1"/>
  <c r="P55" i="13" s="1"/>
  <c r="O55" i="13"/>
  <c r="N55" i="13" a="1"/>
  <c r="N55" i="13" s="1"/>
  <c r="M55" i="13"/>
  <c r="L55" i="13" a="1"/>
  <c r="L55" i="13" s="1"/>
  <c r="K55" i="13"/>
  <c r="J55" i="13" a="1"/>
  <c r="J55" i="13" s="1"/>
  <c r="I55" i="13"/>
  <c r="H55" i="13" a="1"/>
  <c r="H55" i="13" s="1"/>
  <c r="G55" i="13"/>
  <c r="F55" i="13" a="1"/>
  <c r="F55" i="13" s="1"/>
  <c r="E55" i="13"/>
  <c r="S55" i="13" s="1"/>
  <c r="D55" i="13"/>
  <c r="R55" i="13" s="1"/>
  <c r="D55" i="13" a="1"/>
  <c r="B55" i="13"/>
  <c r="Q54" i="13"/>
  <c r="P54" i="13" a="1"/>
  <c r="P54" i="13" s="1"/>
  <c r="O54" i="13"/>
  <c r="N54" i="13" a="1"/>
  <c r="N54" i="13" s="1"/>
  <c r="M54" i="13"/>
  <c r="L54" i="13" a="1"/>
  <c r="L54" i="13" s="1"/>
  <c r="K54" i="13"/>
  <c r="J54" i="13" a="1"/>
  <c r="J54" i="13" s="1"/>
  <c r="I54" i="13"/>
  <c r="H54" i="13"/>
  <c r="H54" i="13" a="1"/>
  <c r="G54" i="13"/>
  <c r="F54" i="13" a="1"/>
  <c r="F54" i="13" s="1"/>
  <c r="E54" i="13"/>
  <c r="S54" i="13" s="1"/>
  <c r="D54" i="13" a="1"/>
  <c r="D54" i="13" s="1"/>
  <c r="R54" i="13" s="1"/>
  <c r="B54" i="13"/>
  <c r="Q53" i="13"/>
  <c r="P53" i="13" a="1"/>
  <c r="P53" i="13" s="1"/>
  <c r="O53" i="13"/>
  <c r="N53" i="13" a="1"/>
  <c r="N53" i="13" s="1"/>
  <c r="M53" i="13"/>
  <c r="L53" i="13" a="1"/>
  <c r="L53" i="13" s="1"/>
  <c r="K53" i="13"/>
  <c r="J53" i="13" a="1"/>
  <c r="J53" i="13" s="1"/>
  <c r="I53" i="13"/>
  <c r="H53" i="13" a="1"/>
  <c r="H53" i="13" s="1"/>
  <c r="G53" i="13"/>
  <c r="F53" i="13" a="1"/>
  <c r="F53" i="13" s="1"/>
  <c r="E53" i="13"/>
  <c r="S53" i="13" s="1"/>
  <c r="D53" i="13"/>
  <c r="R53" i="13" s="1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P60" i="12" s="1"/>
  <c r="O60" i="12"/>
  <c r="N60" i="12" a="1"/>
  <c r="N60" i="12" s="1"/>
  <c r="M60" i="12"/>
  <c r="L60" i="12" a="1"/>
  <c r="L60" i="12" s="1"/>
  <c r="K60" i="12"/>
  <c r="J60" i="12" a="1"/>
  <c r="J60" i="12" s="1"/>
  <c r="I60" i="12"/>
  <c r="H60" i="12"/>
  <c r="H60" i="12" a="1"/>
  <c r="G60" i="12"/>
  <c r="F60" i="12" a="1"/>
  <c r="F60" i="12" s="1"/>
  <c r="E60" i="12"/>
  <c r="S60" i="12" s="1"/>
  <c r="D60" i="12" a="1"/>
  <c r="D60" i="12" s="1"/>
  <c r="R60" i="12" s="1"/>
  <c r="B60" i="12"/>
  <c r="S59" i="12"/>
  <c r="Q59" i="12"/>
  <c r="P59" i="12" a="1"/>
  <c r="P59" i="12" s="1"/>
  <c r="O59" i="12"/>
  <c r="N59" i="12"/>
  <c r="N59" i="12" a="1"/>
  <c r="M59" i="12"/>
  <c r="L59" i="12" a="1"/>
  <c r="L59" i="12" s="1"/>
  <c r="K59" i="12"/>
  <c r="J59" i="12" a="1"/>
  <c r="J59" i="12" s="1"/>
  <c r="I59" i="12"/>
  <c r="H59" i="12" a="1"/>
  <c r="H59" i="12" s="1"/>
  <c r="G59" i="12"/>
  <c r="F59" i="12" a="1"/>
  <c r="F59" i="12" s="1"/>
  <c r="E59" i="12"/>
  <c r="D59" i="12" a="1"/>
  <c r="D59" i="12" s="1"/>
  <c r="R59" i="12" s="1"/>
  <c r="B59" i="12"/>
  <c r="Q58" i="12"/>
  <c r="P58" i="12" a="1"/>
  <c r="P58" i="12" s="1"/>
  <c r="O58" i="12"/>
  <c r="N58" i="12" a="1"/>
  <c r="N58" i="12" s="1"/>
  <c r="M58" i="12"/>
  <c r="L58" i="12" a="1"/>
  <c r="L58" i="12" s="1"/>
  <c r="K58" i="12"/>
  <c r="J58" i="12" a="1"/>
  <c r="J58" i="12" s="1"/>
  <c r="I58" i="12"/>
  <c r="H58" i="12"/>
  <c r="H58" i="12" a="1"/>
  <c r="G58" i="12"/>
  <c r="F58" i="12" a="1"/>
  <c r="F58" i="12" s="1"/>
  <c r="E58" i="12"/>
  <c r="S58" i="12" s="1"/>
  <c r="D58" i="12" a="1"/>
  <c r="D58" i="12" s="1"/>
  <c r="R58" i="12" s="1"/>
  <c r="B58" i="12"/>
  <c r="S57" i="12"/>
  <c r="Q57" i="12"/>
  <c r="P57" i="12" a="1"/>
  <c r="P57" i="12" s="1"/>
  <c r="O57" i="12"/>
  <c r="N57" i="12"/>
  <c r="N57" i="12" a="1"/>
  <c r="M57" i="12"/>
  <c r="L57" i="12" a="1"/>
  <c r="L57" i="12" s="1"/>
  <c r="K57" i="12"/>
  <c r="J57" i="12" a="1"/>
  <c r="J57" i="12" s="1"/>
  <c r="I57" i="12"/>
  <c r="H57" i="12" a="1"/>
  <c r="H57" i="12" s="1"/>
  <c r="G57" i="12"/>
  <c r="F57" i="12" a="1"/>
  <c r="F57" i="12" s="1"/>
  <c r="E57" i="12"/>
  <c r="D57" i="12" a="1"/>
  <c r="D57" i="12" s="1"/>
  <c r="B57" i="12"/>
  <c r="Q56" i="12"/>
  <c r="P56" i="12" a="1"/>
  <c r="P56" i="12" s="1"/>
  <c r="O56" i="12"/>
  <c r="N56" i="12" a="1"/>
  <c r="N56" i="12" s="1"/>
  <c r="M56" i="12"/>
  <c r="L56" i="12" a="1"/>
  <c r="L56" i="12" s="1"/>
  <c r="K56" i="12"/>
  <c r="J56" i="12" a="1"/>
  <c r="J56" i="12" s="1"/>
  <c r="I56" i="12"/>
  <c r="H56" i="12"/>
  <c r="H56" i="12" a="1"/>
  <c r="G56" i="12"/>
  <c r="F56" i="12" a="1"/>
  <c r="F56" i="12" s="1"/>
  <c r="E56" i="12"/>
  <c r="S56" i="12" s="1"/>
  <c r="D56" i="12" a="1"/>
  <c r="D56" i="12" s="1"/>
  <c r="B56" i="12"/>
  <c r="S55" i="12"/>
  <c r="Q55" i="12"/>
  <c r="P55" i="12" a="1"/>
  <c r="P55" i="12" s="1"/>
  <c r="O55" i="12"/>
  <c r="N55" i="12"/>
  <c r="N55" i="12" a="1"/>
  <c r="M55" i="12"/>
  <c r="L55" i="12" a="1"/>
  <c r="L55" i="12" s="1"/>
  <c r="K55" i="12"/>
  <c r="J55" i="12" a="1"/>
  <c r="J55" i="12" s="1"/>
  <c r="I55" i="12"/>
  <c r="H55" i="12" a="1"/>
  <c r="H55" i="12" s="1"/>
  <c r="G55" i="12"/>
  <c r="F55" i="12" a="1"/>
  <c r="F55" i="12" s="1"/>
  <c r="E55" i="12"/>
  <c r="D55" i="12" a="1"/>
  <c r="D55" i="12" s="1"/>
  <c r="B55" i="12"/>
  <c r="Q54" i="12"/>
  <c r="P54" i="12" a="1"/>
  <c r="P54" i="12" s="1"/>
  <c r="O54" i="12"/>
  <c r="N54" i="12" a="1"/>
  <c r="N54" i="12" s="1"/>
  <c r="M54" i="12"/>
  <c r="L54" i="12" a="1"/>
  <c r="L54" i="12" s="1"/>
  <c r="K54" i="12"/>
  <c r="J54" i="12" a="1"/>
  <c r="J54" i="12" s="1"/>
  <c r="I54" i="12"/>
  <c r="H54" i="12"/>
  <c r="H54" i="12" a="1"/>
  <c r="G54" i="12"/>
  <c r="F54" i="12" a="1"/>
  <c r="F54" i="12" s="1"/>
  <c r="E54" i="12"/>
  <c r="S54" i="12" s="1"/>
  <c r="D54" i="12" a="1"/>
  <c r="D54" i="12" s="1"/>
  <c r="B54" i="12"/>
  <c r="S53" i="12"/>
  <c r="Q53" i="12"/>
  <c r="P53" i="12" a="1"/>
  <c r="P53" i="12" s="1"/>
  <c r="O53" i="12"/>
  <c r="N53" i="12"/>
  <c r="N53" i="12" a="1"/>
  <c r="M53" i="12"/>
  <c r="L53" i="12" a="1"/>
  <c r="L53" i="12" s="1"/>
  <c r="K53" i="12"/>
  <c r="J53" i="12" a="1"/>
  <c r="J53" i="12" s="1"/>
  <c r="I53" i="12"/>
  <c r="H53" i="12" a="1"/>
  <c r="H53" i="12" s="1"/>
  <c r="G53" i="12"/>
  <c r="F53" i="12" a="1"/>
  <c r="F53" i="12" s="1"/>
  <c r="E53" i="12"/>
  <c r="D53" i="12" a="1"/>
  <c r="D53" i="12" s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N37" i="14" l="1"/>
  <c r="N40" i="14"/>
  <c r="N42" i="14"/>
  <c r="M38" i="15"/>
  <c r="M37" i="15"/>
  <c r="B48" i="15" s="1" a="1"/>
  <c r="B48" i="15" s="1"/>
  <c r="M41" i="15"/>
  <c r="M40" i="15"/>
  <c r="M37" i="14"/>
  <c r="M41" i="14"/>
  <c r="M40" i="14"/>
  <c r="M38" i="14"/>
  <c r="B66" i="13" a="1"/>
  <c r="B66" i="13" s="1"/>
  <c r="R53" i="12"/>
  <c r="R54" i="12"/>
  <c r="R55" i="12"/>
  <c r="R56" i="12"/>
  <c r="R57" i="12"/>
  <c r="B48" i="14" l="1" a="1"/>
  <c r="B48" i="14" s="1"/>
  <c r="B66" i="12" a="1"/>
  <c r="B66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<sst xmlns="http://schemas.openxmlformats.org/spreadsheetml/2006/main" count="322" uniqueCount="85">
  <si>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</si>
  <si>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</si>
  <si>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</si>
  <si>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</si>
  <si>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</si>
  <si>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</si>
  <si>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</si>
  <si>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</si>
  <si>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</si>
  <si>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</si>
  <si>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</si>
  <si>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</si>
  <si>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</si>
  <si>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</si>
  <si>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05 mai</t>
  </si>
  <si>
    <t>12 mai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</si>
  <si>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</si>
  <si>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</si>
  <si>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</si>
  <si>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</si>
  <si>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>07 avr</t>
  </si>
  <si>
    <t>14 avr</t>
  </si>
  <si>
    <t>28 avr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</si>
  <si>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</si>
  <si>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</si>
  <si>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</si>
  <si>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</si>
  <si>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</si>
  <si>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</si>
  <si>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</si>
  <si>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</si>
  <si>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</si>
  <si>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 xml:space="preserve">, dim. </t>
  </si>
  <si>
    <t>, dim.</t>
  </si>
  <si>
    <t xml:space="preserve">,dim. </t>
  </si>
  <si>
    <t>CDC FEMININ 2026 D1B</t>
  </si>
  <si>
    <t>CDC FEMININ 2026 D2A</t>
  </si>
  <si>
    <t>CDC FEMININ 2026 D2B</t>
  </si>
  <si>
    <t>CDC FEMININ 2026 D1A</t>
  </si>
  <si>
    <t>STE MARIE DE RE 1</t>
  </si>
  <si>
    <t>DOLUS OLERON 1</t>
  </si>
  <si>
    <t>LES MATHES 1</t>
  </si>
  <si>
    <t>AYTRE 1</t>
  </si>
  <si>
    <t>ST PIERRE OLERON 1</t>
  </si>
  <si>
    <t>MARANS 1</t>
  </si>
  <si>
    <t>ROCHEFORT PM 2</t>
  </si>
  <si>
    <t>SURGERES 1</t>
  </si>
  <si>
    <t>SAUJON VAUX 1</t>
  </si>
  <si>
    <t>ST PIERRE OLERON 2</t>
  </si>
  <si>
    <t>JONZAC 2</t>
  </si>
  <si>
    <t>LE GUA 1</t>
  </si>
  <si>
    <t>LES GONDS 1</t>
  </si>
  <si>
    <t>SAINTES USSP 2</t>
  </si>
  <si>
    <t>ST JULIEN ESCAP 1</t>
  </si>
  <si>
    <t>CHANIERS 1</t>
  </si>
  <si>
    <t>MARANS 2</t>
  </si>
  <si>
    <t>SAUJON VAUX 2</t>
  </si>
  <si>
    <t>PORT DES BARQUES 1</t>
  </si>
  <si>
    <t>ST XANDRE 1</t>
  </si>
  <si>
    <t>LES MATHES 2</t>
  </si>
  <si>
    <t>SAUJON VAUX 3</t>
  </si>
  <si>
    <t>BREUILLET 1</t>
  </si>
  <si>
    <t>DOLUS OLERON 2</t>
  </si>
  <si>
    <t>BUSSAC CHARENTE 1</t>
  </si>
  <si>
    <t>CHEVANCEAUX 1</t>
  </si>
  <si>
    <t>ROCHEFORT PM</t>
  </si>
  <si>
    <t>SURGERES</t>
  </si>
  <si>
    <t>LES MATHES</t>
  </si>
  <si>
    <t xml:space="preserve">ST PIERRE OLERON </t>
  </si>
  <si>
    <t>ST PIERRE OLERON</t>
  </si>
  <si>
    <t>JONZAC</t>
  </si>
  <si>
    <t>LES GONDS</t>
  </si>
  <si>
    <t>SAUJON</t>
  </si>
  <si>
    <t xml:space="preserve">PORT DES BARQUES  </t>
  </si>
  <si>
    <t>PORT DES BARQUES</t>
  </si>
  <si>
    <t xml:space="preserve">SAUJON   </t>
  </si>
  <si>
    <t>BREUILLET</t>
  </si>
  <si>
    <t xml:space="preserve">SAUJON VAUX </t>
  </si>
  <si>
    <t>ST XANDRE</t>
  </si>
  <si>
    <t>SAUJON-VAUX</t>
  </si>
  <si>
    <t xml:space="preserve">SAUJON-VAUX </t>
  </si>
  <si>
    <t xml:space="preserve">SAINTES USSP  </t>
  </si>
  <si>
    <t xml:space="preserve">SAINTES USSP </t>
  </si>
  <si>
    <t>EXEMPT</t>
  </si>
  <si>
    <t xml:space="preserve">DOLUS OLERON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</si>
</sst>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0" fillId="0" borderId="52" xfId="0" applyBorder="1"/>
    <xf numFmtId="0" fontId="2" fillId="8" borderId="53" xfId="0" applyFont="1" applyFill="1" applyBorder="1" applyAlignment="1">
      <alignment horizontal="center"/>
    </xf>
    <xf numFmtId="0" fontId="2" fillId="2" borderId="5" xfId="0" applyFont="1" applyFill="1" applyBorder="1"/>
    <xf numFmtId="0" fontId="0" fillId="0" borderId="54" xfId="0" applyBorder="1"/>
    <xf numFmtId="0" fontId="2" fillId="5" borderId="54" xfId="0" applyFont="1" applyFill="1" applyBorder="1"/>
    <xf numFmtId="0" fontId="2" fillId="8" borderId="55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8" xfId="0" applyBorder="1" applyAlignment="1">
      <alignment horizontal="center" vertic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54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25" zoomScale="148" zoomScaleNormal="148" workbookViewId="0">
      <selection activeCell="E41" sqref="E4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16" t="s">
        <v>38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19" t="s">
        <v>0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2:19" ht="8.25" customHeight="1" x14ac:dyDescent="0.25"/>
    <row r="7" spans="2:19" ht="16.5" customHeight="1" thickBot="1" x14ac:dyDescent="0.3"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</row>
    <row r="8" spans="2:19" ht="12.95" customHeight="1" thickBot="1" x14ac:dyDescent="0.3">
      <c r="B8" s="123" t="s">
        <v>65</v>
      </c>
      <c r="C8" s="124"/>
      <c r="D8" s="124"/>
      <c r="E8" s="124"/>
      <c r="F8" s="125" t="s">
        <v>25</v>
      </c>
      <c r="G8" s="125"/>
      <c r="H8" s="126">
        <v>46264</v>
      </c>
      <c r="I8" s="127"/>
      <c r="J8" s="128" t="s">
        <v>23</v>
      </c>
      <c r="K8" s="128"/>
      <c r="L8" s="51"/>
    </row>
    <row r="9" spans="2:19" ht="12.95" customHeight="1" x14ac:dyDescent="0.25">
      <c r="B9" s="107" t="s">
        <v>39</v>
      </c>
      <c r="C9" s="108"/>
      <c r="D9" s="109"/>
      <c r="E9" s="52"/>
      <c r="F9" s="110" t="s">
        <v>43</v>
      </c>
      <c r="G9" s="111"/>
      <c r="H9" s="111"/>
      <c r="I9" s="111"/>
      <c r="J9" s="111"/>
      <c r="K9" s="111"/>
      <c r="L9" s="56"/>
      <c r="N9" s="2"/>
      <c r="O9" s="112" t="s">
        <v>2</v>
      </c>
      <c r="P9" s="112"/>
      <c r="Q9" s="112"/>
      <c r="R9" s="112"/>
      <c r="S9" s="112"/>
    </row>
    <row r="10" spans="2:19" ht="12.95" customHeight="1" x14ac:dyDescent="0.25">
      <c r="B10" s="113" t="s">
        <v>40</v>
      </c>
      <c r="C10" s="114"/>
      <c r="D10" s="115"/>
      <c r="E10" s="53"/>
      <c r="F10" s="113" t="s">
        <v>44</v>
      </c>
      <c r="G10" s="114"/>
      <c r="H10" s="114"/>
      <c r="I10" s="114"/>
      <c r="J10" s="114"/>
      <c r="K10" s="115"/>
      <c r="L10" s="57"/>
      <c r="N10" s="3"/>
      <c r="O10" s="112" t="s">
        <v>3</v>
      </c>
      <c r="P10" s="112"/>
      <c r="Q10" s="112"/>
      <c r="R10" s="112"/>
      <c r="S10" s="112"/>
    </row>
    <row r="11" spans="2:19" ht="12.95" customHeight="1" x14ac:dyDescent="0.25">
      <c r="B11" s="113" t="s">
        <v>41</v>
      </c>
      <c r="C11" s="114"/>
      <c r="D11" s="115"/>
      <c r="E11" s="54"/>
      <c r="F11" s="113" t="s">
        <v>45</v>
      </c>
      <c r="G11" s="114"/>
      <c r="H11" s="114"/>
      <c r="I11" s="114"/>
      <c r="J11" s="114"/>
      <c r="K11" s="115"/>
      <c r="L11" s="57"/>
      <c r="N11" s="4"/>
      <c r="O11" s="112" t="s">
        <v>4</v>
      </c>
      <c r="P11" s="112"/>
      <c r="Q11" s="112"/>
      <c r="R11" s="112"/>
      <c r="S11" s="112"/>
    </row>
    <row r="12" spans="2:19" ht="12.95" customHeight="1" thickBot="1" x14ac:dyDescent="0.3">
      <c r="B12" s="129" t="s">
        <v>42</v>
      </c>
      <c r="C12" s="130"/>
      <c r="D12" s="131"/>
      <c r="E12" s="55"/>
      <c r="F12" s="132" t="s">
        <v>46</v>
      </c>
      <c r="G12" s="133"/>
      <c r="H12" s="133"/>
      <c r="I12" s="133"/>
      <c r="J12" s="133"/>
      <c r="K12" s="134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23" t="s">
        <v>65</v>
      </c>
      <c r="C14" s="124"/>
      <c r="D14" s="124"/>
      <c r="E14" s="124"/>
      <c r="F14" s="125" t="s">
        <v>25</v>
      </c>
      <c r="G14" s="125"/>
      <c r="H14" s="126">
        <v>46264</v>
      </c>
      <c r="I14" s="127"/>
      <c r="J14" s="127" t="s">
        <v>19</v>
      </c>
      <c r="K14" s="127"/>
      <c r="L14" s="51"/>
    </row>
    <row r="15" spans="2:19" ht="12.95" customHeight="1" x14ac:dyDescent="0.25">
      <c r="B15" s="141" t="str">
        <f>F9</f>
        <v>ST PIERRE OLERON 1</v>
      </c>
      <c r="C15" s="142"/>
      <c r="D15" s="143"/>
      <c r="E15" s="52"/>
      <c r="F15" s="144" t="str">
        <f>F11</f>
        <v>ROCHEFORT PM 2</v>
      </c>
      <c r="G15" s="145"/>
      <c r="H15" s="145"/>
      <c r="I15" s="145"/>
      <c r="J15" s="145"/>
      <c r="K15" s="146"/>
      <c r="L15" s="56"/>
    </row>
    <row r="16" spans="2:19" ht="12.95" customHeight="1" x14ac:dyDescent="0.25">
      <c r="B16" s="144" t="str">
        <f>B9</f>
        <v>STE MARIE DE RE 1</v>
      </c>
      <c r="C16" s="145"/>
      <c r="D16" s="146"/>
      <c r="E16" s="53"/>
      <c r="F16" s="144" t="str">
        <f>B11</f>
        <v>LES MATHES 1</v>
      </c>
      <c r="G16" s="145"/>
      <c r="H16" s="145"/>
      <c r="I16" s="145"/>
      <c r="J16" s="145"/>
      <c r="K16" s="146"/>
      <c r="L16" s="57"/>
    </row>
    <row r="17" spans="2:12" ht="12.95" customHeight="1" x14ac:dyDescent="0.25">
      <c r="B17" s="144" t="str">
        <f>B10</f>
        <v>DOLUS OLERON 1</v>
      </c>
      <c r="C17" s="145"/>
      <c r="D17" s="146"/>
      <c r="E17" s="54"/>
      <c r="F17" s="144" t="str">
        <f>B12</f>
        <v>AYTRE 1</v>
      </c>
      <c r="G17" s="145"/>
      <c r="H17" s="145"/>
      <c r="I17" s="145"/>
      <c r="J17" s="145"/>
      <c r="K17" s="146"/>
      <c r="L17" s="57"/>
    </row>
    <row r="18" spans="2:12" ht="12.95" customHeight="1" thickBot="1" x14ac:dyDescent="0.3">
      <c r="B18" s="135" t="str">
        <f>F10</f>
        <v>MARANS 1</v>
      </c>
      <c r="C18" s="136"/>
      <c r="D18" s="137"/>
      <c r="E18" s="55"/>
      <c r="F18" s="138" t="str">
        <f>F12</f>
        <v>SURGERES 1</v>
      </c>
      <c r="G18" s="139"/>
      <c r="H18" s="139"/>
      <c r="I18" s="139"/>
      <c r="J18" s="139"/>
      <c r="K18" s="140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23" t="s">
        <v>68</v>
      </c>
      <c r="C20" s="124"/>
      <c r="D20" s="124"/>
      <c r="E20" s="124"/>
      <c r="F20" s="125" t="s">
        <v>25</v>
      </c>
      <c r="G20" s="125"/>
      <c r="H20" s="126">
        <v>46271</v>
      </c>
      <c r="I20" s="127"/>
      <c r="J20" s="127" t="s">
        <v>24</v>
      </c>
      <c r="K20" s="127"/>
      <c r="L20" s="51"/>
    </row>
    <row r="21" spans="2:12" ht="12.95" customHeight="1" x14ac:dyDescent="0.25">
      <c r="B21" s="147" t="str">
        <f>B10</f>
        <v>DOLUS OLERON 1</v>
      </c>
      <c r="C21" s="148"/>
      <c r="D21" s="149"/>
      <c r="E21" s="52"/>
      <c r="F21" s="141" t="str">
        <f>B11</f>
        <v>LES MATHES 1</v>
      </c>
      <c r="G21" s="142"/>
      <c r="H21" s="142"/>
      <c r="I21" s="142"/>
      <c r="J21" s="142"/>
      <c r="K21" s="142"/>
      <c r="L21" s="56"/>
    </row>
    <row r="22" spans="2:12" ht="12.95" customHeight="1" x14ac:dyDescent="0.25">
      <c r="B22" s="144" t="str">
        <f>B9</f>
        <v>STE MARIE DE RE 1</v>
      </c>
      <c r="C22" s="145"/>
      <c r="D22" s="146"/>
      <c r="E22" s="53"/>
      <c r="F22" s="144" t="str">
        <f>B12</f>
        <v>AYTRE 1</v>
      </c>
      <c r="G22" s="145"/>
      <c r="H22" s="145"/>
      <c r="I22" s="145"/>
      <c r="J22" s="145"/>
      <c r="K22" s="146"/>
      <c r="L22" s="57"/>
    </row>
    <row r="23" spans="2:12" ht="12.95" customHeight="1" x14ac:dyDescent="0.25">
      <c r="B23" s="144" t="str">
        <f>F10</f>
        <v>MARANS 1</v>
      </c>
      <c r="C23" s="145"/>
      <c r="D23" s="146"/>
      <c r="E23" s="54"/>
      <c r="F23" s="144" t="str">
        <f>F11</f>
        <v>ROCHEFORT PM 2</v>
      </c>
      <c r="G23" s="145"/>
      <c r="H23" s="145"/>
      <c r="I23" s="145"/>
      <c r="J23" s="145"/>
      <c r="K23" s="146"/>
      <c r="L23" s="57"/>
    </row>
    <row r="24" spans="2:12" ht="12.95" customHeight="1" thickBot="1" x14ac:dyDescent="0.3">
      <c r="B24" s="135" t="str">
        <f>F9</f>
        <v>ST PIERRE OLERON 1</v>
      </c>
      <c r="C24" s="136"/>
      <c r="D24" s="137"/>
      <c r="E24" s="55"/>
      <c r="F24" s="138" t="str">
        <f>F12</f>
        <v>SURGERES 1</v>
      </c>
      <c r="G24" s="139"/>
      <c r="H24" s="139"/>
      <c r="I24" s="139"/>
      <c r="J24" s="139"/>
      <c r="K24" s="140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23" t="s">
        <v>69</v>
      </c>
      <c r="C26" s="124"/>
      <c r="D26" s="124"/>
      <c r="E26" s="124"/>
      <c r="F26" s="125" t="s">
        <v>25</v>
      </c>
      <c r="G26" s="125"/>
      <c r="H26" s="126">
        <v>46271</v>
      </c>
      <c r="I26" s="127"/>
      <c r="J26" s="127" t="s">
        <v>18</v>
      </c>
      <c r="K26" s="127"/>
      <c r="L26" s="51"/>
    </row>
    <row r="27" spans="2:12" ht="12.95" customHeight="1" x14ac:dyDescent="0.25">
      <c r="B27" s="150" t="str">
        <f>F10</f>
        <v>MARANS 1</v>
      </c>
      <c r="C27" s="151"/>
      <c r="D27" s="152"/>
      <c r="E27" s="52"/>
      <c r="F27" s="141" t="str">
        <f>F9</f>
        <v>ST PIERRE OLERON 1</v>
      </c>
      <c r="G27" s="142"/>
      <c r="H27" s="142"/>
      <c r="I27" s="142"/>
      <c r="J27" s="142"/>
      <c r="K27" s="142"/>
      <c r="L27" s="56"/>
    </row>
    <row r="28" spans="2:12" ht="12.95" customHeight="1" x14ac:dyDescent="0.25">
      <c r="B28" s="144" t="str">
        <f>B9</f>
        <v>STE MARIE DE RE 1</v>
      </c>
      <c r="C28" s="145"/>
      <c r="D28" s="146"/>
      <c r="E28" s="53"/>
      <c r="F28" s="153" t="str">
        <f>B10</f>
        <v>DOLUS OLERON 1</v>
      </c>
      <c r="G28" s="154"/>
      <c r="H28" s="154"/>
      <c r="I28" s="154"/>
      <c r="J28" s="154"/>
      <c r="K28" s="155"/>
      <c r="L28" s="57"/>
    </row>
    <row r="29" spans="2:12" ht="12.95" customHeight="1" x14ac:dyDescent="0.25">
      <c r="B29" s="153" t="str">
        <f>F11</f>
        <v>ROCHEFORT PM 2</v>
      </c>
      <c r="C29" s="154"/>
      <c r="D29" s="155"/>
      <c r="E29" s="54"/>
      <c r="F29" s="153" t="str">
        <f>B12</f>
        <v>AYTRE 1</v>
      </c>
      <c r="G29" s="154"/>
      <c r="H29" s="154"/>
      <c r="I29" s="154"/>
      <c r="J29" s="154"/>
      <c r="K29" s="155"/>
      <c r="L29" s="57"/>
    </row>
    <row r="30" spans="2:12" ht="12.95" customHeight="1" thickBot="1" x14ac:dyDescent="0.3">
      <c r="B30" s="135" t="str">
        <f>B11</f>
        <v>LES MATHES 1</v>
      </c>
      <c r="C30" s="136"/>
      <c r="D30" s="137"/>
      <c r="E30" s="55"/>
      <c r="F30" s="138" t="str">
        <f>F12</f>
        <v>SURGERES 1</v>
      </c>
      <c r="G30" s="139"/>
      <c r="H30" s="139"/>
      <c r="I30" s="139"/>
      <c r="J30" s="139"/>
      <c r="K30" s="140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23" t="s">
        <v>67</v>
      </c>
      <c r="C32" s="124"/>
      <c r="D32" s="124"/>
      <c r="E32" s="124"/>
      <c r="F32" s="125" t="s">
        <v>25</v>
      </c>
      <c r="G32" s="125"/>
      <c r="H32" s="126">
        <v>46292</v>
      </c>
      <c r="I32" s="127"/>
      <c r="J32" s="127" t="s">
        <v>24</v>
      </c>
      <c r="K32" s="127"/>
      <c r="L32" s="51"/>
    </row>
    <row r="33" spans="2:17" ht="12.95" customHeight="1" x14ac:dyDescent="0.25">
      <c r="B33" s="147" t="str">
        <f>B11</f>
        <v>LES MATHES 1</v>
      </c>
      <c r="C33" s="148"/>
      <c r="D33" s="149"/>
      <c r="E33" s="52"/>
      <c r="F33" s="153" t="str">
        <f>B12</f>
        <v>AYTRE 1</v>
      </c>
      <c r="G33" s="154"/>
      <c r="H33" s="154"/>
      <c r="I33" s="154"/>
      <c r="J33" s="154"/>
      <c r="K33" s="155"/>
      <c r="L33" s="56"/>
    </row>
    <row r="34" spans="2:17" ht="12.95" customHeight="1" x14ac:dyDescent="0.25">
      <c r="B34" s="144" t="str">
        <f>B9</f>
        <v>STE MARIE DE RE 1</v>
      </c>
      <c r="C34" s="145"/>
      <c r="D34" s="146"/>
      <c r="E34" s="53"/>
      <c r="F34" s="144" t="str">
        <f>F10</f>
        <v>MARANS 1</v>
      </c>
      <c r="G34" s="145"/>
      <c r="H34" s="145"/>
      <c r="I34" s="145"/>
      <c r="J34" s="145"/>
      <c r="K34" s="146"/>
      <c r="L34" s="57"/>
    </row>
    <row r="35" spans="2:17" ht="12.95" customHeight="1" x14ac:dyDescent="0.25">
      <c r="B35" s="153" t="str">
        <f>F9</f>
        <v>ST PIERRE OLERON 1</v>
      </c>
      <c r="C35" s="154"/>
      <c r="D35" s="155"/>
      <c r="E35" s="54"/>
      <c r="F35" s="153" t="str">
        <f>B10</f>
        <v>DOLUS OLERON 1</v>
      </c>
      <c r="G35" s="154"/>
      <c r="H35" s="154"/>
      <c r="I35" s="154"/>
      <c r="J35" s="154"/>
      <c r="K35" s="155"/>
      <c r="L35" s="57"/>
    </row>
    <row r="36" spans="2:17" ht="12.75" customHeight="1" thickBot="1" x14ac:dyDescent="0.3">
      <c r="B36" s="156" t="str">
        <f>F11</f>
        <v>ROCHEFORT PM 2</v>
      </c>
      <c r="C36" s="157"/>
      <c r="D36" s="158"/>
      <c r="E36" s="55"/>
      <c r="F36" s="138" t="str">
        <f>F12</f>
        <v>SURGERES 1</v>
      </c>
      <c r="G36" s="139"/>
      <c r="H36" s="139"/>
      <c r="I36" s="139"/>
      <c r="J36" s="139"/>
      <c r="K36" s="140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23" t="s">
        <v>67</v>
      </c>
      <c r="C38" s="124"/>
      <c r="D38" s="124"/>
      <c r="E38" s="124"/>
      <c r="F38" s="125" t="s">
        <v>25</v>
      </c>
      <c r="G38" s="125"/>
      <c r="H38" s="126">
        <v>46292</v>
      </c>
      <c r="I38" s="127"/>
      <c r="J38" s="127" t="s">
        <v>27</v>
      </c>
      <c r="K38" s="127"/>
      <c r="L38" s="51"/>
    </row>
    <row r="39" spans="2:17" ht="12.95" customHeight="1" x14ac:dyDescent="0.25">
      <c r="B39" s="147" t="str">
        <f>B12</f>
        <v>AYTRE 1</v>
      </c>
      <c r="C39" s="148"/>
      <c r="D39" s="149"/>
      <c r="E39" s="52"/>
      <c r="F39" s="141" t="str">
        <f>F9</f>
        <v>ST PIERRE OLERON 1</v>
      </c>
      <c r="G39" s="142"/>
      <c r="H39" s="142"/>
      <c r="I39" s="142"/>
      <c r="J39" s="142"/>
      <c r="K39" s="142"/>
      <c r="L39" s="56"/>
    </row>
    <row r="40" spans="2:17" ht="12.95" customHeight="1" x14ac:dyDescent="0.25">
      <c r="B40" s="144" t="str">
        <f>B9</f>
        <v>STE MARIE DE RE 1</v>
      </c>
      <c r="C40" s="145"/>
      <c r="D40" s="146"/>
      <c r="E40" s="53"/>
      <c r="F40" s="144" t="str">
        <f>F11</f>
        <v>ROCHEFORT PM 2</v>
      </c>
      <c r="G40" s="145"/>
      <c r="H40" s="145"/>
      <c r="I40" s="145"/>
      <c r="J40" s="145"/>
      <c r="K40" s="146"/>
      <c r="L40" s="57"/>
    </row>
    <row r="41" spans="2:17" ht="12.95" customHeight="1" x14ac:dyDescent="0.25">
      <c r="B41" s="153" t="str">
        <f>F10</f>
        <v>MARANS 1</v>
      </c>
      <c r="C41" s="154"/>
      <c r="D41" s="155"/>
      <c r="E41" s="54"/>
      <c r="F41" s="153" t="str">
        <f>B11</f>
        <v>LES MATHES 1</v>
      </c>
      <c r="G41" s="154"/>
      <c r="H41" s="154"/>
      <c r="I41" s="154"/>
      <c r="J41" s="154"/>
      <c r="K41" s="155"/>
      <c r="L41" s="57"/>
    </row>
    <row r="42" spans="2:17" ht="12.95" customHeight="1" thickBot="1" x14ac:dyDescent="0.3">
      <c r="B42" s="135" t="str">
        <f>B10</f>
        <v>DOLUS OLERON 1</v>
      </c>
      <c r="C42" s="136"/>
      <c r="D42" s="137"/>
      <c r="E42" s="55"/>
      <c r="F42" s="138" t="str">
        <f>F12</f>
        <v>SURGERES 1</v>
      </c>
      <c r="G42" s="139"/>
      <c r="H42" s="139"/>
      <c r="I42" s="139"/>
      <c r="J42" s="139"/>
      <c r="K42" s="140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23" t="s">
        <v>66</v>
      </c>
      <c r="C44" s="124"/>
      <c r="D44" s="124"/>
      <c r="E44" s="124"/>
      <c r="F44" s="125" t="s">
        <v>26</v>
      </c>
      <c r="G44" s="125"/>
      <c r="H44" s="126">
        <v>46298</v>
      </c>
      <c r="I44" s="127"/>
      <c r="J44" s="127" t="s">
        <v>19</v>
      </c>
      <c r="K44" s="127"/>
      <c r="L44" s="51"/>
    </row>
    <row r="45" spans="2:17" ht="12.95" customHeight="1" thickBot="1" x14ac:dyDescent="0.3">
      <c r="B45" s="150" t="str">
        <f>F11</f>
        <v>ROCHEFORT PM 2</v>
      </c>
      <c r="C45" s="151"/>
      <c r="D45" s="152"/>
      <c r="E45" s="59"/>
      <c r="F45" s="164" t="str">
        <f>B10</f>
        <v>DOLUS OLERON 1</v>
      </c>
      <c r="G45" s="165"/>
      <c r="H45" s="165"/>
      <c r="I45" s="165"/>
      <c r="J45" s="165"/>
      <c r="K45" s="166"/>
      <c r="L45" s="62"/>
      <c r="N45" s="167" t="s">
        <v>5</v>
      </c>
      <c r="O45" s="168"/>
      <c r="P45" s="168"/>
      <c r="Q45" s="169"/>
    </row>
    <row r="46" spans="2:17" ht="12.95" customHeight="1" x14ac:dyDescent="0.25">
      <c r="B46" s="144" t="str">
        <f>F9</f>
        <v>ST PIERRE OLERON 1</v>
      </c>
      <c r="C46" s="145"/>
      <c r="D46" s="146"/>
      <c r="E46" s="60"/>
      <c r="F46" s="153" t="str">
        <f>B11</f>
        <v>LES MATHES 1</v>
      </c>
      <c r="G46" s="154"/>
      <c r="H46" s="154"/>
      <c r="I46" s="154"/>
      <c r="J46" s="154"/>
      <c r="K46" s="155"/>
      <c r="L46" s="63"/>
      <c r="N46" s="170" t="s">
        <v>6</v>
      </c>
      <c r="O46" s="171"/>
      <c r="P46" s="171"/>
      <c r="Q46" s="172"/>
    </row>
    <row r="47" spans="2:17" ht="12.95" customHeight="1" x14ac:dyDescent="0.25">
      <c r="B47" s="153" t="str">
        <f>F10</f>
        <v>MARANS 1</v>
      </c>
      <c r="C47" s="154"/>
      <c r="D47" s="155"/>
      <c r="E47" s="61"/>
      <c r="F47" s="153" t="str">
        <f>B12</f>
        <v>AYTRE 1</v>
      </c>
      <c r="G47" s="154"/>
      <c r="H47" s="154"/>
      <c r="I47" s="154"/>
      <c r="J47" s="154"/>
      <c r="K47" s="155"/>
      <c r="L47" s="63"/>
      <c r="N47" s="153" t="s">
        <v>7</v>
      </c>
      <c r="O47" s="154"/>
      <c r="P47" s="154"/>
      <c r="Q47" s="159"/>
    </row>
    <row r="48" spans="2:17" ht="12.95" customHeight="1" thickBot="1" x14ac:dyDescent="0.3">
      <c r="B48" s="135" t="str">
        <f>B9</f>
        <v>STE MARIE DE RE 1</v>
      </c>
      <c r="C48" s="136"/>
      <c r="D48" s="137"/>
      <c r="E48" s="55"/>
      <c r="F48" s="160" t="str">
        <f>F12</f>
        <v>SURGERES 1</v>
      </c>
      <c r="G48" s="161"/>
      <c r="H48" s="161"/>
      <c r="I48" s="161"/>
      <c r="J48" s="161"/>
      <c r="K48" s="162"/>
      <c r="L48" s="58"/>
      <c r="N48" s="156" t="s">
        <v>8</v>
      </c>
      <c r="O48" s="157"/>
      <c r="P48" s="157"/>
      <c r="Q48" s="163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78" t="s">
        <v>11</v>
      </c>
      <c r="S50" s="179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74"/>
      <c r="E52" s="175"/>
      <c r="F52" s="176"/>
      <c r="G52" s="177"/>
      <c r="H52" s="176"/>
      <c r="I52" s="177"/>
      <c r="J52" s="176"/>
      <c r="K52" s="177"/>
      <c r="L52" s="176"/>
      <c r="M52" s="177"/>
      <c r="N52" s="176"/>
      <c r="O52" s="177"/>
      <c r="P52" s="176"/>
      <c r="Q52" s="17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MARANS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AYTRE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STE MARIE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LES MATHES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ROCHEFORT PM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PIERRE OLERON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SURGERES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16</v>
      </c>
      <c r="C62" s="180" t="s">
        <v>17</v>
      </c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1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78" t="s">
        <v>11</v>
      </c>
      <c r="S64" s="179"/>
    </row>
    <row r="65" spans="1:19" ht="15.75" customHeight="1" thickBot="1" x14ac:dyDescent="0.3">
      <c r="A65" s="15" t="s">
        <v>12</v>
      </c>
      <c r="B65" s="79" t="s">
        <v>13</v>
      </c>
      <c r="C65" s="6"/>
      <c r="D65" s="182" t="s">
        <v>28</v>
      </c>
      <c r="E65" s="183"/>
      <c r="F65" s="184" t="s">
        <v>28</v>
      </c>
      <c r="G65" s="185"/>
      <c r="H65" s="184" t="s">
        <v>29</v>
      </c>
      <c r="I65" s="185"/>
      <c r="J65" s="184" t="s">
        <v>29</v>
      </c>
      <c r="K65" s="185"/>
      <c r="L65" s="184" t="s">
        <v>30</v>
      </c>
      <c r="M65" s="185"/>
      <c r="N65" s="184" t="s">
        <v>30</v>
      </c>
      <c r="O65" s="185"/>
      <c r="P65" s="184" t="s">
        <v>31</v>
      </c>
      <c r="Q65" s="185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AYTRE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STE MARIE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LES MATHES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ROCHEFORT PM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PIERRE OLERON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DOLUS OLERON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SURGERES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0</v>
      </c>
      <c r="S73" s="86">
        <v>0</v>
      </c>
    </row>
    <row r="74" spans="1:19" x14ac:dyDescent="0.25">
      <c r="B74" s="30"/>
      <c r="C74" s="30"/>
    </row>
    <row r="75" spans="1:19" ht="15.75" x14ac:dyDescent="0.25">
      <c r="B75" s="12" t="s">
        <v>16</v>
      </c>
      <c r="C75" s="180" t="s">
        <v>17</v>
      </c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1"/>
    </row>
    <row r="76" spans="1:19" x14ac:dyDescent="0.25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" priority="2" operator="containsText" text="Exempt">
      <formula>NOT(ISERROR(SEARCH("Exempt",B73)))</formula>
    </cfRule>
  </conditionalFormatting>
  <conditionalFormatting sqref="C60:S60">
    <cfRule type="containsText" dxfId="6" priority="3" operator="containsText" text="Exempt">
      <formula>NOT(ISERROR(SEARCH("Exempt",C60)))</formula>
    </cfRule>
  </conditionalFormatting>
  <conditionalFormatting sqref="D73:S73">
    <cfRule type="expression" dxfId="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36" zoomScale="140" zoomScaleNormal="140" workbookViewId="0">
      <selection activeCell="E35" sqref="E3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16" t="s">
        <v>35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19" t="s">
        <v>0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2:19" ht="8.25" customHeight="1" x14ac:dyDescent="0.25"/>
    <row r="7" spans="2:19" ht="16.5" customHeight="1" thickBot="1" x14ac:dyDescent="0.3"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</row>
    <row r="8" spans="2:19" ht="12.95" customHeight="1" thickBot="1" x14ac:dyDescent="0.3">
      <c r="B8" s="123" t="s">
        <v>70</v>
      </c>
      <c r="C8" s="124"/>
      <c r="D8" s="124"/>
      <c r="E8" s="124"/>
      <c r="F8" s="125" t="s">
        <v>25</v>
      </c>
      <c r="G8" s="125"/>
      <c r="H8" s="126">
        <v>46264</v>
      </c>
      <c r="I8" s="127"/>
      <c r="J8" s="128" t="s">
        <v>23</v>
      </c>
      <c r="K8" s="128"/>
      <c r="L8" s="51"/>
    </row>
    <row r="9" spans="2:19" ht="12.95" customHeight="1" x14ac:dyDescent="0.25">
      <c r="B9" s="107" t="s">
        <v>47</v>
      </c>
      <c r="C9" s="108"/>
      <c r="D9" s="109"/>
      <c r="E9" s="52"/>
      <c r="F9" s="110" t="s">
        <v>51</v>
      </c>
      <c r="G9" s="111"/>
      <c r="H9" s="111"/>
      <c r="I9" s="111"/>
      <c r="J9" s="111"/>
      <c r="K9" s="111"/>
      <c r="L9" s="56"/>
      <c r="N9" s="2"/>
      <c r="O9" s="112" t="s">
        <v>2</v>
      </c>
      <c r="P9" s="112"/>
      <c r="Q9" s="112"/>
      <c r="R9" s="112"/>
      <c r="S9" s="112"/>
    </row>
    <row r="10" spans="2:19" ht="12.95" customHeight="1" x14ac:dyDescent="0.25">
      <c r="B10" s="113" t="s">
        <v>48</v>
      </c>
      <c r="C10" s="114"/>
      <c r="D10" s="115"/>
      <c r="E10" s="53"/>
      <c r="F10" s="113" t="s">
        <v>52</v>
      </c>
      <c r="G10" s="114"/>
      <c r="H10" s="114"/>
      <c r="I10" s="114"/>
      <c r="J10" s="114"/>
      <c r="K10" s="115"/>
      <c r="L10" s="57"/>
      <c r="N10" s="3"/>
      <c r="O10" s="112" t="s">
        <v>3</v>
      </c>
      <c r="P10" s="112"/>
      <c r="Q10" s="112"/>
      <c r="R10" s="112"/>
      <c r="S10" s="112"/>
    </row>
    <row r="11" spans="2:19" ht="12.95" customHeight="1" x14ac:dyDescent="0.25">
      <c r="B11" s="113" t="s">
        <v>49</v>
      </c>
      <c r="C11" s="114"/>
      <c r="D11" s="115"/>
      <c r="E11" s="54"/>
      <c r="F11" s="113" t="s">
        <v>53</v>
      </c>
      <c r="G11" s="114"/>
      <c r="H11" s="114"/>
      <c r="I11" s="114"/>
      <c r="J11" s="114"/>
      <c r="K11" s="115"/>
      <c r="L11" s="57"/>
      <c r="N11" s="4"/>
      <c r="O11" s="112" t="s">
        <v>4</v>
      </c>
      <c r="P11" s="112"/>
      <c r="Q11" s="112"/>
      <c r="R11" s="112"/>
      <c r="S11" s="112"/>
    </row>
    <row r="12" spans="2:19" ht="12.95" customHeight="1" thickBot="1" x14ac:dyDescent="0.3">
      <c r="B12" s="129" t="s">
        <v>50</v>
      </c>
      <c r="C12" s="130"/>
      <c r="D12" s="131"/>
      <c r="E12" s="55"/>
      <c r="F12" s="132" t="s">
        <v>54</v>
      </c>
      <c r="G12" s="133"/>
      <c r="H12" s="133"/>
      <c r="I12" s="133"/>
      <c r="J12" s="133"/>
      <c r="K12" s="134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23" t="s">
        <v>70</v>
      </c>
      <c r="C14" s="124"/>
      <c r="D14" s="124"/>
      <c r="E14" s="124"/>
      <c r="F14" s="125" t="s">
        <v>25</v>
      </c>
      <c r="G14" s="125"/>
      <c r="H14" s="126">
        <v>46264</v>
      </c>
      <c r="I14" s="127"/>
      <c r="J14" s="127" t="s">
        <v>19</v>
      </c>
      <c r="K14" s="127"/>
      <c r="L14" s="51"/>
    </row>
    <row r="15" spans="2:19" ht="12.95" customHeight="1" x14ac:dyDescent="0.25">
      <c r="B15" s="141" t="str">
        <f>F9</f>
        <v>LES GONDS 1</v>
      </c>
      <c r="C15" s="142"/>
      <c r="D15" s="143"/>
      <c r="E15" s="52"/>
      <c r="F15" s="144" t="str">
        <f>F11</f>
        <v>ST JULIEN ESCAP 1</v>
      </c>
      <c r="G15" s="145"/>
      <c r="H15" s="145"/>
      <c r="I15" s="145"/>
      <c r="J15" s="145"/>
      <c r="K15" s="146"/>
      <c r="L15" s="56"/>
    </row>
    <row r="16" spans="2:19" ht="12.95" customHeight="1" x14ac:dyDescent="0.25">
      <c r="B16" s="144" t="str">
        <f>B9</f>
        <v>SAUJON VAUX 1</v>
      </c>
      <c r="C16" s="145"/>
      <c r="D16" s="146"/>
      <c r="E16" s="53"/>
      <c r="F16" s="144" t="str">
        <f>B11</f>
        <v>JONZAC 2</v>
      </c>
      <c r="G16" s="145"/>
      <c r="H16" s="145"/>
      <c r="I16" s="145"/>
      <c r="J16" s="145"/>
      <c r="K16" s="146"/>
      <c r="L16" s="57"/>
    </row>
    <row r="17" spans="2:12" ht="12.95" customHeight="1" x14ac:dyDescent="0.25">
      <c r="B17" s="144" t="str">
        <f>B10</f>
        <v>ST PIERRE OLERON 2</v>
      </c>
      <c r="C17" s="145"/>
      <c r="D17" s="146"/>
      <c r="E17" s="54"/>
      <c r="F17" s="144" t="str">
        <f>B12</f>
        <v>LE GUA 1</v>
      </c>
      <c r="G17" s="145"/>
      <c r="H17" s="145"/>
      <c r="I17" s="145"/>
      <c r="J17" s="145"/>
      <c r="K17" s="146"/>
      <c r="L17" s="57"/>
    </row>
    <row r="18" spans="2:12" ht="12.95" customHeight="1" thickBot="1" x14ac:dyDescent="0.3">
      <c r="B18" s="135" t="str">
        <f>F10</f>
        <v>SAINTES USSP 2</v>
      </c>
      <c r="C18" s="136"/>
      <c r="D18" s="137"/>
      <c r="E18" s="55"/>
      <c r="F18" s="138" t="str">
        <f>F12</f>
        <v>CHANIERS 1</v>
      </c>
      <c r="G18" s="139"/>
      <c r="H18" s="139"/>
      <c r="I18" s="139"/>
      <c r="J18" s="139"/>
      <c r="K18" s="140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23" t="s">
        <v>79</v>
      </c>
      <c r="C20" s="124"/>
      <c r="D20" s="124"/>
      <c r="E20" s="124"/>
      <c r="F20" s="125" t="s">
        <v>25</v>
      </c>
      <c r="G20" s="125"/>
      <c r="H20" s="126">
        <v>46271</v>
      </c>
      <c r="I20" s="127"/>
      <c r="J20" s="127" t="s">
        <v>24</v>
      </c>
      <c r="K20" s="127"/>
      <c r="L20" s="51"/>
    </row>
    <row r="21" spans="2:12" ht="12.95" customHeight="1" x14ac:dyDescent="0.25">
      <c r="B21" s="147" t="str">
        <f>B10</f>
        <v>ST PIERRE OLERON 2</v>
      </c>
      <c r="C21" s="148"/>
      <c r="D21" s="149"/>
      <c r="E21" s="52"/>
      <c r="F21" s="141" t="str">
        <f>B11</f>
        <v>JONZAC 2</v>
      </c>
      <c r="G21" s="142"/>
      <c r="H21" s="142"/>
      <c r="I21" s="142"/>
      <c r="J21" s="142"/>
      <c r="K21" s="142"/>
      <c r="L21" s="56"/>
    </row>
    <row r="22" spans="2:12" ht="12.95" customHeight="1" x14ac:dyDescent="0.25">
      <c r="B22" s="144" t="str">
        <f>B9</f>
        <v>SAUJON VAUX 1</v>
      </c>
      <c r="C22" s="145"/>
      <c r="D22" s="146"/>
      <c r="E22" s="53"/>
      <c r="F22" s="144" t="str">
        <f>B12</f>
        <v>LE GUA 1</v>
      </c>
      <c r="G22" s="145"/>
      <c r="H22" s="145"/>
      <c r="I22" s="145"/>
      <c r="J22" s="145"/>
      <c r="K22" s="146"/>
      <c r="L22" s="57"/>
    </row>
    <row r="23" spans="2:12" ht="12.95" customHeight="1" x14ac:dyDescent="0.25">
      <c r="B23" s="144" t="str">
        <f>F10</f>
        <v>SAINTES USSP 2</v>
      </c>
      <c r="C23" s="145"/>
      <c r="D23" s="146"/>
      <c r="E23" s="54"/>
      <c r="F23" s="144" t="str">
        <f>F11</f>
        <v>ST JULIEN ESCAP 1</v>
      </c>
      <c r="G23" s="145"/>
      <c r="H23" s="145"/>
      <c r="I23" s="145"/>
      <c r="J23" s="145"/>
      <c r="K23" s="146"/>
      <c r="L23" s="57"/>
    </row>
    <row r="24" spans="2:12" ht="12.95" customHeight="1" thickBot="1" x14ac:dyDescent="0.3">
      <c r="B24" s="135" t="str">
        <f>F9</f>
        <v>LES GONDS 1</v>
      </c>
      <c r="C24" s="136"/>
      <c r="D24" s="137"/>
      <c r="E24" s="55"/>
      <c r="F24" s="138" t="str">
        <f>F12</f>
        <v>CHANIERS 1</v>
      </c>
      <c r="G24" s="139"/>
      <c r="H24" s="139"/>
      <c r="I24" s="139"/>
      <c r="J24" s="139"/>
      <c r="K24" s="140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23" t="s">
        <v>80</v>
      </c>
      <c r="C26" s="124"/>
      <c r="D26" s="124"/>
      <c r="E26" s="124"/>
      <c r="F26" s="125" t="s">
        <v>25</v>
      </c>
      <c r="G26" s="125"/>
      <c r="H26" s="126">
        <v>46271</v>
      </c>
      <c r="I26" s="127"/>
      <c r="J26" s="127" t="s">
        <v>18</v>
      </c>
      <c r="K26" s="127"/>
      <c r="L26" s="51"/>
    </row>
    <row r="27" spans="2:12" ht="12.95" customHeight="1" x14ac:dyDescent="0.25">
      <c r="B27" s="150" t="str">
        <f>F10</f>
        <v>SAINTES USSP 2</v>
      </c>
      <c r="C27" s="151"/>
      <c r="D27" s="152"/>
      <c r="E27" s="52"/>
      <c r="F27" s="141" t="str">
        <f>F9</f>
        <v>LES GONDS 1</v>
      </c>
      <c r="G27" s="142"/>
      <c r="H27" s="142"/>
      <c r="I27" s="142"/>
      <c r="J27" s="142"/>
      <c r="K27" s="142"/>
      <c r="L27" s="56"/>
    </row>
    <row r="28" spans="2:12" ht="12.95" customHeight="1" x14ac:dyDescent="0.25">
      <c r="B28" s="144" t="str">
        <f>B9</f>
        <v>SAUJON VAUX 1</v>
      </c>
      <c r="C28" s="145"/>
      <c r="D28" s="146"/>
      <c r="E28" s="53"/>
      <c r="F28" s="153" t="str">
        <f>B10</f>
        <v>ST PIERRE OLERON 2</v>
      </c>
      <c r="G28" s="154"/>
      <c r="H28" s="154"/>
      <c r="I28" s="154"/>
      <c r="J28" s="154"/>
      <c r="K28" s="155"/>
      <c r="L28" s="57"/>
    </row>
    <row r="29" spans="2:12" ht="12.95" customHeight="1" x14ac:dyDescent="0.25">
      <c r="B29" s="153" t="str">
        <f>F11</f>
        <v>ST JULIEN ESCAP 1</v>
      </c>
      <c r="C29" s="154"/>
      <c r="D29" s="155"/>
      <c r="E29" s="54"/>
      <c r="F29" s="153" t="str">
        <f>B12</f>
        <v>LE GUA 1</v>
      </c>
      <c r="G29" s="154"/>
      <c r="H29" s="154"/>
      <c r="I29" s="154"/>
      <c r="J29" s="154"/>
      <c r="K29" s="155"/>
      <c r="L29" s="57"/>
    </row>
    <row r="30" spans="2:12" ht="12.95" customHeight="1" thickBot="1" x14ac:dyDescent="0.3">
      <c r="B30" s="135" t="str">
        <f>B11</f>
        <v>JONZAC 2</v>
      </c>
      <c r="C30" s="136"/>
      <c r="D30" s="137"/>
      <c r="E30" s="55"/>
      <c r="F30" s="138" t="str">
        <f>F12</f>
        <v>CHANIERS 1</v>
      </c>
      <c r="G30" s="139"/>
      <c r="H30" s="139"/>
      <c r="I30" s="139"/>
      <c r="J30" s="139"/>
      <c r="K30" s="140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23" t="s">
        <v>81</v>
      </c>
      <c r="C32" s="124"/>
      <c r="D32" s="124"/>
      <c r="E32" s="124"/>
      <c r="F32" s="125" t="s">
        <v>25</v>
      </c>
      <c r="G32" s="125"/>
      <c r="H32" s="126">
        <v>46292</v>
      </c>
      <c r="I32" s="127"/>
      <c r="J32" s="127" t="s">
        <v>24</v>
      </c>
      <c r="K32" s="127"/>
      <c r="L32" s="51"/>
    </row>
    <row r="33" spans="2:17" ht="12.95" customHeight="1" x14ac:dyDescent="0.25">
      <c r="B33" s="147" t="str">
        <f>B11</f>
        <v>JONZAC 2</v>
      </c>
      <c r="C33" s="148"/>
      <c r="D33" s="149"/>
      <c r="E33" s="52"/>
      <c r="F33" s="153" t="str">
        <f>B12</f>
        <v>LE GUA 1</v>
      </c>
      <c r="G33" s="154"/>
      <c r="H33" s="154"/>
      <c r="I33" s="154"/>
      <c r="J33" s="154"/>
      <c r="K33" s="155"/>
      <c r="L33" s="56"/>
    </row>
    <row r="34" spans="2:17" ht="12.95" customHeight="1" x14ac:dyDescent="0.25">
      <c r="B34" s="144" t="str">
        <f>B9</f>
        <v>SAUJON VAUX 1</v>
      </c>
      <c r="C34" s="145"/>
      <c r="D34" s="146"/>
      <c r="E34" s="53"/>
      <c r="F34" s="144" t="str">
        <f>F10</f>
        <v>SAINTES USSP 2</v>
      </c>
      <c r="G34" s="145"/>
      <c r="H34" s="145"/>
      <c r="I34" s="145"/>
      <c r="J34" s="145"/>
      <c r="K34" s="146"/>
      <c r="L34" s="57"/>
    </row>
    <row r="35" spans="2:17" ht="12.95" customHeight="1" x14ac:dyDescent="0.25">
      <c r="B35" s="153" t="str">
        <f>F9</f>
        <v>LES GONDS 1</v>
      </c>
      <c r="C35" s="154"/>
      <c r="D35" s="155"/>
      <c r="E35" s="54"/>
      <c r="F35" s="153" t="str">
        <f>B10</f>
        <v>ST PIERRE OLERON 2</v>
      </c>
      <c r="G35" s="154"/>
      <c r="H35" s="154"/>
      <c r="I35" s="154"/>
      <c r="J35" s="154"/>
      <c r="K35" s="155"/>
      <c r="L35" s="57"/>
    </row>
    <row r="36" spans="2:17" ht="12.75" customHeight="1" thickBot="1" x14ac:dyDescent="0.3">
      <c r="B36" s="156" t="str">
        <f>F11</f>
        <v>ST JULIEN ESCAP 1</v>
      </c>
      <c r="C36" s="157"/>
      <c r="D36" s="158"/>
      <c r="E36" s="55"/>
      <c r="F36" s="138" t="str">
        <f>F12</f>
        <v>CHANIERS 1</v>
      </c>
      <c r="G36" s="139"/>
      <c r="H36" s="139"/>
      <c r="I36" s="139"/>
      <c r="J36" s="139"/>
      <c r="K36" s="140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23" t="s">
        <v>82</v>
      </c>
      <c r="C38" s="124"/>
      <c r="D38" s="124"/>
      <c r="E38" s="124"/>
      <c r="F38" s="125" t="s">
        <v>25</v>
      </c>
      <c r="G38" s="125"/>
      <c r="H38" s="126">
        <v>46292</v>
      </c>
      <c r="I38" s="127"/>
      <c r="J38" s="127" t="s">
        <v>27</v>
      </c>
      <c r="K38" s="127"/>
      <c r="L38" s="51"/>
    </row>
    <row r="39" spans="2:17" ht="12.95" customHeight="1" x14ac:dyDescent="0.25">
      <c r="B39" s="147" t="str">
        <f>B12</f>
        <v>LE GUA 1</v>
      </c>
      <c r="C39" s="148"/>
      <c r="D39" s="149"/>
      <c r="E39" s="52"/>
      <c r="F39" s="141" t="str">
        <f>F9</f>
        <v>LES GONDS 1</v>
      </c>
      <c r="G39" s="142"/>
      <c r="H39" s="142"/>
      <c r="I39" s="142"/>
      <c r="J39" s="142"/>
      <c r="K39" s="142"/>
      <c r="L39" s="56"/>
    </row>
    <row r="40" spans="2:17" ht="12.95" customHeight="1" x14ac:dyDescent="0.25">
      <c r="B40" s="144" t="str">
        <f>B9</f>
        <v>SAUJON VAUX 1</v>
      </c>
      <c r="C40" s="145"/>
      <c r="D40" s="146"/>
      <c r="E40" s="53"/>
      <c r="F40" s="144" t="str">
        <f>F11</f>
        <v>ST JULIEN ESCAP 1</v>
      </c>
      <c r="G40" s="145"/>
      <c r="H40" s="145"/>
      <c r="I40" s="145"/>
      <c r="J40" s="145"/>
      <c r="K40" s="146"/>
      <c r="L40" s="57"/>
    </row>
    <row r="41" spans="2:17" ht="12.95" customHeight="1" x14ac:dyDescent="0.25">
      <c r="B41" s="153" t="str">
        <f>F10</f>
        <v>SAINTES USSP 2</v>
      </c>
      <c r="C41" s="154"/>
      <c r="D41" s="155"/>
      <c r="E41" s="54"/>
      <c r="F41" s="153" t="str">
        <f>B11</f>
        <v>JONZAC 2</v>
      </c>
      <c r="G41" s="154"/>
      <c r="H41" s="154"/>
      <c r="I41" s="154"/>
      <c r="J41" s="154"/>
      <c r="K41" s="155"/>
      <c r="L41" s="57"/>
    </row>
    <row r="42" spans="2:17" ht="12.95" customHeight="1" thickBot="1" x14ac:dyDescent="0.3">
      <c r="B42" s="135" t="str">
        <f>B10</f>
        <v>ST PIERRE OLERON 2</v>
      </c>
      <c r="C42" s="136"/>
      <c r="D42" s="137"/>
      <c r="E42" s="55"/>
      <c r="F42" s="138" t="str">
        <f>F12</f>
        <v>CHANIERS 1</v>
      </c>
      <c r="G42" s="139"/>
      <c r="H42" s="139"/>
      <c r="I42" s="139"/>
      <c r="J42" s="139"/>
      <c r="K42" s="140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23" t="s">
        <v>71</v>
      </c>
      <c r="C44" s="124"/>
      <c r="D44" s="124"/>
      <c r="E44" s="124"/>
      <c r="F44" s="125" t="s">
        <v>26</v>
      </c>
      <c r="G44" s="125"/>
      <c r="H44" s="126">
        <v>46298</v>
      </c>
      <c r="I44" s="127"/>
      <c r="J44" s="127" t="s">
        <v>19</v>
      </c>
      <c r="K44" s="127"/>
      <c r="L44" s="51"/>
    </row>
    <row r="45" spans="2:17" ht="12.95" customHeight="1" thickBot="1" x14ac:dyDescent="0.3">
      <c r="B45" s="150" t="str">
        <f>F11</f>
        <v>ST JULIEN ESCAP 1</v>
      </c>
      <c r="C45" s="151"/>
      <c r="D45" s="152"/>
      <c r="E45" s="59"/>
      <c r="F45" s="164" t="str">
        <f>B10</f>
        <v>ST PIERRE OLERON 2</v>
      </c>
      <c r="G45" s="165"/>
      <c r="H45" s="165"/>
      <c r="I45" s="165"/>
      <c r="J45" s="165"/>
      <c r="K45" s="166"/>
      <c r="L45" s="62"/>
      <c r="N45" s="167" t="s">
        <v>5</v>
      </c>
      <c r="O45" s="168"/>
      <c r="P45" s="168"/>
      <c r="Q45" s="169"/>
    </row>
    <row r="46" spans="2:17" ht="12.95" customHeight="1" x14ac:dyDescent="0.25">
      <c r="B46" s="144" t="str">
        <f>F9</f>
        <v>LES GONDS 1</v>
      </c>
      <c r="C46" s="145"/>
      <c r="D46" s="146"/>
      <c r="E46" s="60"/>
      <c r="F46" s="153" t="str">
        <f>B11</f>
        <v>JONZAC 2</v>
      </c>
      <c r="G46" s="154"/>
      <c r="H46" s="154"/>
      <c r="I46" s="154"/>
      <c r="J46" s="154"/>
      <c r="K46" s="155"/>
      <c r="L46" s="63"/>
      <c r="N46" s="170" t="s">
        <v>6</v>
      </c>
      <c r="O46" s="171"/>
      <c r="P46" s="171"/>
      <c r="Q46" s="172"/>
    </row>
    <row r="47" spans="2:17" ht="12.95" customHeight="1" x14ac:dyDescent="0.25">
      <c r="B47" s="153" t="str">
        <f>F10</f>
        <v>SAINTES USSP 2</v>
      </c>
      <c r="C47" s="154"/>
      <c r="D47" s="155"/>
      <c r="E47" s="61"/>
      <c r="F47" s="153" t="str">
        <f>B12</f>
        <v>LE GUA 1</v>
      </c>
      <c r="G47" s="154"/>
      <c r="H47" s="154"/>
      <c r="I47" s="154"/>
      <c r="J47" s="154"/>
      <c r="K47" s="155"/>
      <c r="L47" s="63"/>
      <c r="N47" s="153" t="s">
        <v>7</v>
      </c>
      <c r="O47" s="154"/>
      <c r="P47" s="154"/>
      <c r="Q47" s="159"/>
    </row>
    <row r="48" spans="2:17" ht="12.95" customHeight="1" thickBot="1" x14ac:dyDescent="0.3">
      <c r="B48" s="135" t="str">
        <f>B9</f>
        <v>SAUJON VAUX 1</v>
      </c>
      <c r="C48" s="136"/>
      <c r="D48" s="137"/>
      <c r="E48" s="55"/>
      <c r="F48" s="160" t="str">
        <f>F12</f>
        <v>CHANIERS 1</v>
      </c>
      <c r="G48" s="161"/>
      <c r="H48" s="161"/>
      <c r="I48" s="161"/>
      <c r="J48" s="161"/>
      <c r="K48" s="162"/>
      <c r="L48" s="58"/>
      <c r="N48" s="156" t="s">
        <v>8</v>
      </c>
      <c r="O48" s="157"/>
      <c r="P48" s="157"/>
      <c r="Q48" s="163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78" t="s">
        <v>11</v>
      </c>
      <c r="S50" s="179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74"/>
      <c r="E52" s="175"/>
      <c r="F52" s="176"/>
      <c r="G52" s="177"/>
      <c r="H52" s="176"/>
      <c r="I52" s="177"/>
      <c r="J52" s="176"/>
      <c r="K52" s="177"/>
      <c r="L52" s="176"/>
      <c r="M52" s="177"/>
      <c r="N52" s="176"/>
      <c r="O52" s="177"/>
      <c r="P52" s="176"/>
      <c r="Q52" s="17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SAINTES USSP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 GUA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SAUJON VAUX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JULIEN ESCAP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LES GONDS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PIERRE OLERON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CHANIERS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16</v>
      </c>
      <c r="C62" s="180" t="s">
        <v>17</v>
      </c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1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78" t="s">
        <v>11</v>
      </c>
      <c r="S64" s="179"/>
    </row>
    <row r="65" spans="1:19" ht="15.75" customHeight="1" thickBot="1" x14ac:dyDescent="0.3">
      <c r="A65" s="15" t="s">
        <v>12</v>
      </c>
      <c r="B65" s="79" t="s">
        <v>13</v>
      </c>
      <c r="C65" s="6"/>
      <c r="D65" s="182" t="s">
        <v>28</v>
      </c>
      <c r="E65" s="183"/>
      <c r="F65" s="184" t="s">
        <v>28</v>
      </c>
      <c r="G65" s="185"/>
      <c r="H65" s="184" t="s">
        <v>29</v>
      </c>
      <c r="I65" s="185"/>
      <c r="J65" s="184" t="s">
        <v>29</v>
      </c>
      <c r="K65" s="185"/>
      <c r="L65" s="184" t="s">
        <v>30</v>
      </c>
      <c r="M65" s="185"/>
      <c r="N65" s="184" t="s">
        <v>30</v>
      </c>
      <c r="O65" s="185"/>
      <c r="P65" s="184" t="s">
        <v>31</v>
      </c>
      <c r="Q65" s="185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SAINTES USSP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LE GUA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SAUJON VAUX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JONZAC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JULIEN ESCAP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LES GONDS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ST PIERRE OLERON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CHANIERS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0</v>
      </c>
      <c r="S73" s="86">
        <v>0</v>
      </c>
    </row>
    <row r="74" spans="1:19" x14ac:dyDescent="0.25">
      <c r="B74" s="30"/>
      <c r="C74" s="30"/>
    </row>
    <row r="75" spans="1:19" ht="15.75" x14ac:dyDescent="0.25">
      <c r="B75" s="12" t="s">
        <v>16</v>
      </c>
      <c r="C75" s="180" t="s">
        <v>17</v>
      </c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1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4" priority="2" operator="containsText" text="Exempt">
      <formula>NOT(ISERROR(SEARCH("Exempt",B73)))</formula>
    </cfRule>
  </conditionalFormatting>
  <conditionalFormatting sqref="C60:S60">
    <cfRule type="containsText" dxfId="3" priority="3" operator="containsText" text="Exempt">
      <formula>NOT(ISERROR(SEARCH("Exempt",C60)))</formula>
    </cfRule>
  </conditionalFormatting>
  <conditionalFormatting sqref="D73:S73">
    <cfRule type="expression" dxfId="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56"/>
  <sheetViews>
    <sheetView topLeftCell="B19" zoomScale="144" zoomScaleNormal="144" workbookViewId="0">
      <selection activeCell="S16" sqref="S16"/>
    </sheetView>
  </sheetViews>
  <sheetFormatPr baseColWidth="10" defaultColWidth="11.42578125" defaultRowHeight="15" x14ac:dyDescent="0.25"/>
  <cols>
    <col min="1" max="1" width="4.85546875" customWidth="1"/>
    <col min="2" max="2" width="20.5703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16" t="s">
        <v>36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8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19" t="s">
        <v>0</v>
      </c>
      <c r="C5" s="120"/>
      <c r="D5" s="120"/>
      <c r="E5" s="120"/>
      <c r="F5" s="120"/>
      <c r="G5" s="120"/>
      <c r="H5" s="120"/>
      <c r="I5" s="120"/>
      <c r="J5" s="120"/>
      <c r="K5" s="121"/>
    </row>
    <row r="6" spans="2:18" ht="8.25" customHeight="1" x14ac:dyDescent="0.25"/>
    <row r="7" spans="2:18" ht="16.5" customHeight="1" thickBot="1" x14ac:dyDescent="0.3"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</row>
    <row r="8" spans="2:18" ht="12.95" customHeight="1" thickBot="1" x14ac:dyDescent="0.3">
      <c r="B8" s="123" t="s">
        <v>78</v>
      </c>
      <c r="C8" s="124"/>
      <c r="D8" s="124"/>
      <c r="E8" s="125" t="s">
        <v>32</v>
      </c>
      <c r="F8" s="125"/>
      <c r="G8" s="126">
        <v>46264</v>
      </c>
      <c r="H8" s="127"/>
      <c r="I8" s="128" t="s">
        <v>23</v>
      </c>
      <c r="J8" s="128"/>
      <c r="K8" s="51"/>
      <c r="M8" s="2"/>
      <c r="N8" s="84" t="s">
        <v>2</v>
      </c>
      <c r="O8" s="84"/>
      <c r="P8" s="84"/>
      <c r="Q8" s="84"/>
      <c r="R8" s="84"/>
    </row>
    <row r="9" spans="2:18" ht="12.95" customHeight="1" x14ac:dyDescent="0.25">
      <c r="B9" s="107" t="s">
        <v>63</v>
      </c>
      <c r="C9" s="109"/>
      <c r="D9" s="52"/>
      <c r="E9" s="107" t="s">
        <v>57</v>
      </c>
      <c r="F9" s="108"/>
      <c r="G9" s="108"/>
      <c r="H9" s="108"/>
      <c r="I9" s="108"/>
      <c r="J9" s="109"/>
      <c r="K9" s="56"/>
      <c r="M9" s="3"/>
      <c r="N9" s="84" t="s">
        <v>3</v>
      </c>
      <c r="O9" s="84"/>
      <c r="P9" s="84"/>
      <c r="Q9" s="84"/>
      <c r="R9" s="84"/>
    </row>
    <row r="10" spans="2:18" ht="12.95" customHeight="1" x14ac:dyDescent="0.25">
      <c r="B10" s="113" t="s">
        <v>55</v>
      </c>
      <c r="C10" s="115"/>
      <c r="D10" s="53"/>
      <c r="E10" s="113" t="s">
        <v>58</v>
      </c>
      <c r="F10" s="114"/>
      <c r="G10" s="114"/>
      <c r="H10" s="114"/>
      <c r="I10" s="114"/>
      <c r="J10" s="115"/>
      <c r="K10" s="57"/>
      <c r="M10" s="4"/>
      <c r="N10" s="112" t="s">
        <v>4</v>
      </c>
      <c r="O10" s="112"/>
      <c r="P10" s="112"/>
      <c r="Q10" s="112"/>
      <c r="R10" s="112"/>
    </row>
    <row r="11" spans="2:18" ht="12.95" customHeight="1" thickBot="1" x14ac:dyDescent="0.3">
      <c r="B11" s="129" t="s">
        <v>56</v>
      </c>
      <c r="C11" s="131"/>
      <c r="D11" s="55"/>
      <c r="E11" s="129" t="s">
        <v>83</v>
      </c>
      <c r="F11" s="130"/>
      <c r="G11" s="130"/>
      <c r="H11" s="130"/>
      <c r="I11" s="130"/>
      <c r="J11" s="131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23" t="s">
        <v>78</v>
      </c>
      <c r="C13" s="124"/>
      <c r="D13" s="124"/>
      <c r="E13" s="125" t="s">
        <v>25</v>
      </c>
      <c r="F13" s="125"/>
      <c r="G13" s="126">
        <v>46264</v>
      </c>
      <c r="H13" s="127"/>
      <c r="I13" s="127" t="s">
        <v>19</v>
      </c>
      <c r="J13" s="127"/>
      <c r="K13" s="51"/>
    </row>
    <row r="14" spans="2:18" ht="12.95" customHeight="1" x14ac:dyDescent="0.25">
      <c r="B14" s="141" t="str">
        <f>E9</f>
        <v>PORT DES BARQUES 1</v>
      </c>
      <c r="C14" s="143"/>
      <c r="D14" s="52"/>
      <c r="E14" s="144" t="str">
        <f>B11</f>
        <v>SAUJON VAUX 2</v>
      </c>
      <c r="F14" s="145"/>
      <c r="G14" s="145"/>
      <c r="H14" s="145"/>
      <c r="I14" s="145"/>
      <c r="J14" s="146"/>
      <c r="K14" s="56"/>
    </row>
    <row r="15" spans="2:18" ht="12.95" customHeight="1" x14ac:dyDescent="0.25">
      <c r="B15" s="144" t="str">
        <f>B9</f>
        <v>BUSSAC CHARENTE 1</v>
      </c>
      <c r="C15" s="146"/>
      <c r="D15" s="53"/>
      <c r="E15" s="144" t="str">
        <f>B10</f>
        <v>MARANS 2</v>
      </c>
      <c r="F15" s="145"/>
      <c r="G15" s="145"/>
      <c r="H15" s="145"/>
      <c r="I15" s="145"/>
      <c r="J15" s="146"/>
      <c r="K15" s="57"/>
    </row>
    <row r="16" spans="2:18" ht="12.95" customHeight="1" thickBot="1" x14ac:dyDescent="0.3">
      <c r="B16" s="135" t="str">
        <f>E10</f>
        <v>ST XANDRE 1</v>
      </c>
      <c r="C16" s="137"/>
      <c r="D16" s="55"/>
      <c r="E16" s="138" t="str">
        <f>E11</f>
        <v>EXEMPT</v>
      </c>
      <c r="F16" s="139"/>
      <c r="G16" s="139"/>
      <c r="H16" s="139"/>
      <c r="I16" s="139"/>
      <c r="J16" s="140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23" t="s">
        <v>73</v>
      </c>
      <c r="C18" s="124"/>
      <c r="D18" s="124"/>
      <c r="E18" s="125" t="s">
        <v>32</v>
      </c>
      <c r="F18" s="125"/>
      <c r="G18" s="126">
        <v>46271</v>
      </c>
      <c r="H18" s="127"/>
      <c r="I18" s="127" t="s">
        <v>24</v>
      </c>
      <c r="J18" s="127"/>
      <c r="K18" s="51"/>
    </row>
    <row r="19" spans="2:16" ht="12.95" customHeight="1" x14ac:dyDescent="0.25">
      <c r="B19" s="147" t="str">
        <f>B10</f>
        <v>MARANS 2</v>
      </c>
      <c r="C19" s="149"/>
      <c r="D19" s="52"/>
      <c r="E19" s="141" t="str">
        <f>B11</f>
        <v>SAUJON VAUX 2</v>
      </c>
      <c r="F19" s="142"/>
      <c r="G19" s="142"/>
      <c r="H19" s="142"/>
      <c r="I19" s="142"/>
      <c r="J19" s="142"/>
      <c r="K19" s="56"/>
    </row>
    <row r="20" spans="2:16" ht="12.95" customHeight="1" x14ac:dyDescent="0.25">
      <c r="B20" s="144" t="str">
        <f>B9</f>
        <v>BUSSAC CHARENTE 1</v>
      </c>
      <c r="C20" s="146"/>
      <c r="D20" s="53"/>
      <c r="E20" s="144" t="str">
        <f>E10</f>
        <v>ST XANDRE 1</v>
      </c>
      <c r="F20" s="145"/>
      <c r="G20" s="145"/>
      <c r="H20" s="145"/>
      <c r="I20" s="145"/>
      <c r="J20" s="146"/>
      <c r="K20" s="57"/>
    </row>
    <row r="21" spans="2:16" ht="12.95" customHeight="1" thickBot="1" x14ac:dyDescent="0.3">
      <c r="B21" s="135" t="str">
        <f>E9</f>
        <v>PORT DES BARQUES 1</v>
      </c>
      <c r="C21" s="137"/>
      <c r="D21" s="55"/>
      <c r="E21" s="138" t="str">
        <f>E11</f>
        <v>EXEMPT</v>
      </c>
      <c r="F21" s="139"/>
      <c r="G21" s="139"/>
      <c r="H21" s="139"/>
      <c r="I21" s="139"/>
      <c r="J21" s="140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23" t="s">
        <v>74</v>
      </c>
      <c r="C23" s="124"/>
      <c r="D23" s="124"/>
      <c r="E23" s="125" t="s">
        <v>33</v>
      </c>
      <c r="F23" s="125"/>
      <c r="G23" s="126">
        <v>46271</v>
      </c>
      <c r="H23" s="127"/>
      <c r="I23" s="127" t="s">
        <v>18</v>
      </c>
      <c r="J23" s="127"/>
      <c r="K23" s="51"/>
    </row>
    <row r="24" spans="2:16" ht="12.95" customHeight="1" x14ac:dyDescent="0.25">
      <c r="B24" s="150" t="str">
        <f>E10</f>
        <v>ST XANDRE 1</v>
      </c>
      <c r="C24" s="152"/>
      <c r="D24" s="52"/>
      <c r="E24" s="141" t="str">
        <f>E9</f>
        <v>PORT DES BARQUES 1</v>
      </c>
      <c r="F24" s="142"/>
      <c r="G24" s="142"/>
      <c r="H24" s="142"/>
      <c r="I24" s="142"/>
      <c r="J24" s="142"/>
      <c r="K24" s="56"/>
    </row>
    <row r="25" spans="2:16" ht="12.95" customHeight="1" x14ac:dyDescent="0.25">
      <c r="B25" s="144" t="str">
        <f>B9</f>
        <v>BUSSAC CHARENTE 1</v>
      </c>
      <c r="C25" s="146"/>
      <c r="D25" s="53"/>
      <c r="E25" s="153" t="str">
        <f>B11</f>
        <v>SAUJON VAUX 2</v>
      </c>
      <c r="F25" s="154"/>
      <c r="G25" s="154"/>
      <c r="H25" s="154"/>
      <c r="I25" s="154"/>
      <c r="J25" s="155"/>
      <c r="K25" s="57"/>
    </row>
    <row r="26" spans="2:16" ht="12.95" customHeight="1" thickBot="1" x14ac:dyDescent="0.3">
      <c r="B26" s="135" t="str">
        <f>B10</f>
        <v>MARANS 2</v>
      </c>
      <c r="C26" s="137"/>
      <c r="D26" s="55"/>
      <c r="E26" s="138" t="str">
        <f>E11</f>
        <v>EXEMPT</v>
      </c>
      <c r="F26" s="139"/>
      <c r="G26" s="139"/>
      <c r="H26" s="139"/>
      <c r="I26" s="139"/>
      <c r="J26" s="140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23" t="s">
        <v>77</v>
      </c>
      <c r="C28" s="124"/>
      <c r="D28" s="124"/>
      <c r="E28" s="125" t="s">
        <v>34</v>
      </c>
      <c r="F28" s="125"/>
      <c r="G28" s="126">
        <v>46292</v>
      </c>
      <c r="H28" s="127"/>
      <c r="I28" s="127" t="s">
        <v>19</v>
      </c>
      <c r="J28" s="127"/>
      <c r="K28" s="51"/>
      <c r="M28" s="167" t="s">
        <v>5</v>
      </c>
      <c r="N28" s="168"/>
      <c r="O28" s="168"/>
      <c r="P28" s="169"/>
    </row>
    <row r="29" spans="2:16" ht="12.95" customHeight="1" x14ac:dyDescent="0.25">
      <c r="B29" s="147" t="str">
        <f>B11</f>
        <v>SAUJON VAUX 2</v>
      </c>
      <c r="C29" s="149"/>
      <c r="D29" s="52"/>
      <c r="E29" s="153" t="str">
        <f>E10</f>
        <v>ST XANDRE 1</v>
      </c>
      <c r="F29" s="154"/>
      <c r="G29" s="154"/>
      <c r="H29" s="154"/>
      <c r="I29" s="154"/>
      <c r="J29" s="155"/>
      <c r="K29" s="56"/>
      <c r="M29" s="170" t="s">
        <v>6</v>
      </c>
      <c r="N29" s="171"/>
      <c r="O29" s="171"/>
      <c r="P29" s="172"/>
    </row>
    <row r="30" spans="2:16" ht="12.95" customHeight="1" x14ac:dyDescent="0.25">
      <c r="B30" s="144" t="str">
        <f>E9</f>
        <v>PORT DES BARQUES 1</v>
      </c>
      <c r="C30" s="146"/>
      <c r="D30" s="53"/>
      <c r="E30" s="144" t="str">
        <f>B10</f>
        <v>MARANS 2</v>
      </c>
      <c r="F30" s="145"/>
      <c r="G30" s="145"/>
      <c r="H30" s="145"/>
      <c r="I30" s="145"/>
      <c r="J30" s="146"/>
      <c r="K30" s="57"/>
      <c r="M30" s="153" t="s">
        <v>7</v>
      </c>
      <c r="N30" s="154"/>
      <c r="O30" s="154"/>
      <c r="P30" s="159"/>
    </row>
    <row r="31" spans="2:16" ht="12.95" customHeight="1" thickBot="1" x14ac:dyDescent="0.3">
      <c r="B31" s="156" t="str">
        <f>B9</f>
        <v>BUSSAC CHARENTE 1</v>
      </c>
      <c r="C31" s="158"/>
      <c r="D31" s="55"/>
      <c r="E31" s="138" t="str">
        <f>E11</f>
        <v>EXEMPT</v>
      </c>
      <c r="F31" s="139"/>
      <c r="G31" s="139"/>
      <c r="H31" s="139"/>
      <c r="I31" s="139"/>
      <c r="J31" s="140"/>
      <c r="K31" s="58"/>
      <c r="M31" s="156" t="s">
        <v>8</v>
      </c>
      <c r="N31" s="157"/>
      <c r="O31" s="157"/>
      <c r="P31" s="163"/>
    </row>
    <row r="32" spans="2:16" ht="12.95" customHeight="1" x14ac:dyDescent="0.25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78" t="s">
        <v>11</v>
      </c>
      <c r="N34" s="179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74" t="s">
        <v>20</v>
      </c>
      <c r="D36" s="175"/>
      <c r="E36" s="176" t="s">
        <v>21</v>
      </c>
      <c r="F36" s="177"/>
      <c r="G36" s="176" t="s">
        <v>22</v>
      </c>
      <c r="H36" s="177"/>
      <c r="I36" s="176" t="s">
        <v>14</v>
      </c>
      <c r="J36" s="177"/>
      <c r="K36" s="176" t="s">
        <v>15</v>
      </c>
      <c r="L36" s="17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E10</f>
        <v>ST XANDRE 1</v>
      </c>
      <c r="C37" s="20" t="str" cm="1">
        <f t="array" ref="C37">_xlfn.IFS(K10=0,"0",K10=18,"2",K10&gt;18,"3",K10&lt;18,"1")</f>
        <v>0</v>
      </c>
      <c r="D37" s="22">
        <f>K10-D10</f>
        <v>0</v>
      </c>
      <c r="E37" s="20" t="str" cm="1">
        <f t="array" ref="E37">_xlfn.IFS(D16=0,"0",D16=18,"2",D16&gt;18,"3",D16&lt;18,"1")</f>
        <v>0</v>
      </c>
      <c r="F37" s="22">
        <f>D16-K16</f>
        <v>0</v>
      </c>
      <c r="G37" s="20" t="str" cm="1">
        <f t="array" ref="G37">_xlfn.IFS(K20=0,"0",K20=18,"2",K20&gt;18,"3",K20&lt;18,"1")</f>
        <v>0</v>
      </c>
      <c r="H37" s="23">
        <f>K20-D20</f>
        <v>0</v>
      </c>
      <c r="I37" s="20" t="str" cm="1">
        <f t="array" ref="I37">_xlfn.IFS(D24=0,"0",D24=18,"2",D24&gt;18,"3",D24&lt;18,"1")</f>
        <v>0</v>
      </c>
      <c r="J37" s="22">
        <f>D24-K24</f>
        <v>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E9</f>
        <v>PORT DES BARQUES 1</v>
      </c>
      <c r="C38" s="20" t="str" cm="1">
        <f t="array" ref="C38">_xlfn.IFS(K9=0,"0",K9=18,"2",K9&gt;18,"3",K9&lt;18,"1")</f>
        <v>0</v>
      </c>
      <c r="D38" s="22">
        <f>K9-D9</f>
        <v>0</v>
      </c>
      <c r="E38" s="20" t="str" cm="1">
        <f t="array" ref="E38">_xlfn.IFS(D14=0,"0",D14=18,"2",D14&gt;18,"3",D14&lt;18,"1")</f>
        <v>0</v>
      </c>
      <c r="F38" s="22">
        <f>D14-K14</f>
        <v>0</v>
      </c>
      <c r="G38" s="20" t="str" cm="1">
        <f t="array" ref="G38">_xlfn.IFS(D21=0,"0",D21=18,"2",D21&gt;18,"3",D21&lt;18,"1")</f>
        <v>0</v>
      </c>
      <c r="H38" s="23">
        <f>D21-K21</f>
        <v>0</v>
      </c>
      <c r="I38" s="20" t="str" cm="1">
        <f t="array" ref="I38">_xlfn.IFS(K24=0,"0",K24=18,"2",K24&gt;18,"3",K24&lt;18,"1")</f>
        <v>0</v>
      </c>
      <c r="J38" s="22">
        <f>K24-D24</f>
        <v>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E11</f>
        <v>EXEMPT</v>
      </c>
      <c r="C39" s="20" t="str" cm="1">
        <f t="array" ref="C39">_xlfn.IFS(K11=0,"0",K11=18,"2",K11&gt;18,"3",K11&lt;18,"1")</f>
        <v>0</v>
      </c>
      <c r="D39" s="22">
        <f>K11-D11</f>
        <v>0</v>
      </c>
      <c r="E39" s="20" t="str" cm="1">
        <f t="array" ref="E39">_xlfn.IFS(K16=0,"0",K16=18,"2",K16&gt;18,"3",K16&lt;18,"1")</f>
        <v>0</v>
      </c>
      <c r="F39" s="22">
        <f>K16-D16</f>
        <v>0</v>
      </c>
      <c r="G39" s="20" t="str" cm="1">
        <f t="array" ref="G39">_xlfn.IFS(K21=0,"0",K21=18,"2",K21&gt;18,"3",K21&lt;18,"1")</f>
        <v>0</v>
      </c>
      <c r="H39" s="23">
        <f>K21-D21</f>
        <v>0</v>
      </c>
      <c r="I39" s="20" t="str" cm="1">
        <f t="array" ref="I39">_xlfn.IFS(K26=0,"0",K26=18,"2",K26&gt;18,"3",K26&lt;18,"1")</f>
        <v>0</v>
      </c>
      <c r="J39" s="22">
        <f>K26-D26</f>
        <v>0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B10</f>
        <v>MARANS 2</v>
      </c>
      <c r="C40" s="20" t="str" cm="1">
        <f t="array" ref="C40">_xlfn.IFS(D10=0,"0",D10=18,"2",D10&gt;18,"3",D10&lt;18,"1")</f>
        <v>0</v>
      </c>
      <c r="D40" s="22">
        <f>D10-K10</f>
        <v>0</v>
      </c>
      <c r="E40" s="20" t="str" cm="1">
        <f t="array" ref="E40">_xlfn.IFS(K15=0,"0",K15=18,"2",K15&gt;18,"3",K15&lt;18,"1")</f>
        <v>0</v>
      </c>
      <c r="F40" s="22">
        <f>K15-D15</f>
        <v>0</v>
      </c>
      <c r="G40" s="20" t="str" cm="1">
        <f t="array" ref="G40">_xlfn.IFS(D19=0,"0",D19=18,"2",D19&gt;18,"3",D19&lt;18,"1")</f>
        <v>0</v>
      </c>
      <c r="H40" s="23">
        <f>D19-K19</f>
        <v>0</v>
      </c>
      <c r="I40" s="20" t="str" cm="1">
        <f t="array" ref="I40">_xlfn.IFS(D26=0,"0",D26=18,"2",D26&gt;18,"3",D26&lt;18,"1")</f>
        <v>0</v>
      </c>
      <c r="J40" s="22">
        <f>D26-K26</f>
        <v>0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B9</f>
        <v>BUSSAC CHARENTE 1</v>
      </c>
      <c r="C41" s="20" t="str" cm="1">
        <f t="array" ref="C41">_xlfn.IFS(D9=0,"0",D9=18,"2",D9&gt;18,"3",D9&lt;18,"1")</f>
        <v>0</v>
      </c>
      <c r="D41" s="22">
        <f>D9-K9</f>
        <v>0</v>
      </c>
      <c r="E41" s="20" t="str" cm="1">
        <f t="array" ref="E41">_xlfn.IFS(D15=0,"0",D15=18,"2",D15&gt;18,"3",D15&lt;18,"1")</f>
        <v>0</v>
      </c>
      <c r="F41" s="22">
        <f>D15-K15</f>
        <v>0</v>
      </c>
      <c r="G41" s="20" t="str" cm="1">
        <f t="array" ref="G41">_xlfn.IFS(D20=0,"0",D20=18,"2",D20&gt;18,"3",D20&lt;18,"1")</f>
        <v>0</v>
      </c>
      <c r="H41" s="23">
        <f>D20-K20</f>
        <v>0</v>
      </c>
      <c r="I41" s="20" t="str" cm="1">
        <f t="array" ref="I41">_xlfn.IFS(D25=0,"0",D25=18,"2",D25&gt;18,"3",D25&lt;18,"1")</f>
        <v>0</v>
      </c>
      <c r="J41" s="22">
        <f>D25-K25</f>
        <v>0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B11</f>
        <v>SAUJON VAUX 2</v>
      </c>
      <c r="C42" s="21" t="str" cm="1">
        <f t="array" ref="C42">_xlfn.IFS(D11=0,"0",D11=18,"2",D11&gt;18,"3",D11&lt;18,"1")</f>
        <v>0</v>
      </c>
      <c r="D42" s="24">
        <f>D11-K11</f>
        <v>0</v>
      </c>
      <c r="E42" s="21" t="str" cm="1">
        <f t="array" ref="E42">_xlfn.IFS(K14=0,"0",K14=18,"2",K14&gt;18,"3",K14&lt;18,"1")</f>
        <v>0</v>
      </c>
      <c r="F42" s="24">
        <f>K14-D14</f>
        <v>0</v>
      </c>
      <c r="G42" s="21" t="str" cm="1">
        <f t="array" ref="G42">_xlfn.IFS(K19=0,"0",K19=18,"2",K19&gt;18,"3",K19&lt;18,"1")</f>
        <v>0</v>
      </c>
      <c r="H42" s="102">
        <f>K19-D19</f>
        <v>0</v>
      </c>
      <c r="I42" s="21" t="str" cm="1">
        <f t="array" ref="I42">_xlfn.IFS(K25=0,"0",K25=18,"2",K25&gt;18,"3",K25&lt;18,"1")</f>
        <v>0</v>
      </c>
      <c r="J42" s="24">
        <f>K25-D25</f>
        <v>0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"/>
    <row r="46" spans="1:33" ht="15.75" thickBot="1" x14ac:dyDescent="0.3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67" t="s">
        <v>11</v>
      </c>
      <c r="N46" s="169"/>
    </row>
    <row r="47" spans="1:33" ht="15.75" customHeight="1" thickBot="1" x14ac:dyDescent="0.3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25">
      <c r="A48" s="96">
        <v>1</v>
      </c>
      <c r="B48" s="37" t="str" cm="1">
        <f t="array" ref="B48:N53">_xlfn.SORTBY(B37:N42,M37:M42,-1,N37:N42,-1)</f>
        <v>ST XANDRE 1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3">
        <v>0</v>
      </c>
      <c r="N48" s="89">
        <v>0</v>
      </c>
    </row>
    <row r="49" spans="1:14" x14ac:dyDescent="0.25">
      <c r="A49" s="97">
        <v>2</v>
      </c>
      <c r="B49" s="38" t="str">
        <v>PORT DES BARQUES 1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94">
        <v>0</v>
      </c>
      <c r="N49" s="48">
        <v>0</v>
      </c>
    </row>
    <row r="50" spans="1:14" x14ac:dyDescent="0.25">
      <c r="A50" s="97">
        <v>3</v>
      </c>
      <c r="B50" s="38" t="str">
        <v>EXEMPT</v>
      </c>
      <c r="C50" s="103" t="str">
        <v>0</v>
      </c>
      <c r="D50" s="104">
        <v>0</v>
      </c>
      <c r="E50" s="103" t="str">
        <v>0</v>
      </c>
      <c r="F50" s="104">
        <v>0</v>
      </c>
      <c r="G50" s="103" t="str">
        <v>0</v>
      </c>
      <c r="H50" s="104">
        <v>0</v>
      </c>
      <c r="I50" s="103" t="str">
        <v>0</v>
      </c>
      <c r="J50" s="104">
        <v>0</v>
      </c>
      <c r="K50" s="103" t="str">
        <v>0</v>
      </c>
      <c r="L50" s="104">
        <v>0</v>
      </c>
      <c r="M50" s="94">
        <v>0</v>
      </c>
      <c r="N50" s="48">
        <v>0</v>
      </c>
    </row>
    <row r="51" spans="1:14" x14ac:dyDescent="0.25">
      <c r="A51" s="97">
        <v>4</v>
      </c>
      <c r="B51" s="38" t="str">
        <v>MARANS 2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94">
        <v>0</v>
      </c>
      <c r="N51" s="48">
        <v>0</v>
      </c>
    </row>
    <row r="52" spans="1:14" x14ac:dyDescent="0.25">
      <c r="A52" s="97">
        <v>5</v>
      </c>
      <c r="B52" s="38" t="str">
        <v>BUSSAC CHARENTE 1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94">
        <v>0</v>
      </c>
      <c r="N52" s="48">
        <v>0</v>
      </c>
    </row>
    <row r="53" spans="1:14" ht="15.75" thickBot="1" x14ac:dyDescent="0.3">
      <c r="A53" s="98">
        <v>6</v>
      </c>
      <c r="B53" s="39" t="str">
        <v>SAUJON VAUX 2</v>
      </c>
      <c r="C53" s="105" t="str">
        <v>0</v>
      </c>
      <c r="D53" s="106">
        <v>0</v>
      </c>
      <c r="E53" s="105" t="str">
        <v>0</v>
      </c>
      <c r="F53" s="106">
        <v>0</v>
      </c>
      <c r="G53" s="105" t="str">
        <v>0</v>
      </c>
      <c r="H53" s="106">
        <v>0</v>
      </c>
      <c r="I53" s="105" t="str">
        <v>0</v>
      </c>
      <c r="J53" s="106">
        <v>0</v>
      </c>
      <c r="K53" s="105" t="str">
        <v>0</v>
      </c>
      <c r="L53" s="106">
        <v>0</v>
      </c>
      <c r="M53" s="95">
        <v>0</v>
      </c>
      <c r="N53" s="87">
        <v>0</v>
      </c>
    </row>
    <row r="54" spans="1:14" x14ac:dyDescent="0.25">
      <c r="B54" s="30"/>
    </row>
    <row r="55" spans="1:14" ht="15.75" x14ac:dyDescent="0.25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25">
      <c r="B56" s="30"/>
    </row>
  </sheetData>
  <sheetProtection selectLockedCells="1"/>
  <mergeCells count="77">
    <mergeCell ref="M46:N46"/>
    <mergeCell ref="C47:D47"/>
    <mergeCell ref="E47:F47"/>
    <mergeCell ref="G47:H47"/>
    <mergeCell ref="I47:J47"/>
    <mergeCell ref="K47:L47"/>
    <mergeCell ref="V34:W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1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G56"/>
  <sheetViews>
    <sheetView tabSelected="1" topLeftCell="B7" zoomScale="148" zoomScaleNormal="148" workbookViewId="0">
      <selection activeCell="D24" sqref="D24"/>
    </sheetView>
  </sheetViews>
  <sheetFormatPr baseColWidth="10" defaultColWidth="11.42578125" defaultRowHeight="15" x14ac:dyDescent="0.25"/>
  <cols>
    <col min="1" max="1" width="4.85546875" customWidth="1"/>
    <col min="2" max="2" width="20.5703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16" t="s">
        <v>37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8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19" t="s">
        <v>0</v>
      </c>
      <c r="C5" s="120"/>
      <c r="D5" s="120"/>
      <c r="E5" s="120"/>
      <c r="F5" s="120"/>
      <c r="G5" s="120"/>
      <c r="H5" s="120"/>
      <c r="I5" s="120"/>
      <c r="J5" s="120"/>
      <c r="K5" s="121"/>
    </row>
    <row r="6" spans="2:18" ht="8.25" customHeight="1" x14ac:dyDescent="0.25"/>
    <row r="7" spans="2:18" ht="16.5" customHeight="1" thickBot="1" x14ac:dyDescent="0.3"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</row>
    <row r="8" spans="2:18" ht="12.95" customHeight="1" thickBot="1" x14ac:dyDescent="0.3">
      <c r="B8" s="123" t="s">
        <v>75</v>
      </c>
      <c r="C8" s="124"/>
      <c r="D8" s="124"/>
      <c r="E8" s="125" t="s">
        <v>32</v>
      </c>
      <c r="F8" s="125"/>
      <c r="G8" s="126">
        <v>46264</v>
      </c>
      <c r="H8" s="127"/>
      <c r="I8" s="128" t="s">
        <v>23</v>
      </c>
      <c r="J8" s="128"/>
      <c r="K8" s="51"/>
      <c r="M8" s="2"/>
      <c r="N8" s="84" t="s">
        <v>2</v>
      </c>
      <c r="O8" s="84"/>
      <c r="P8" s="84"/>
      <c r="Q8" s="84"/>
      <c r="R8" s="84"/>
    </row>
    <row r="9" spans="2:18" ht="12.95" customHeight="1" x14ac:dyDescent="0.25">
      <c r="B9" s="107" t="s">
        <v>59</v>
      </c>
      <c r="C9" s="109"/>
      <c r="D9" s="52"/>
      <c r="E9" s="107" t="s">
        <v>62</v>
      </c>
      <c r="F9" s="108"/>
      <c r="G9" s="108"/>
      <c r="H9" s="108"/>
      <c r="I9" s="108"/>
      <c r="J9" s="109"/>
      <c r="K9" s="56"/>
      <c r="M9" s="3"/>
      <c r="N9" s="84" t="s">
        <v>3</v>
      </c>
      <c r="O9" s="84"/>
      <c r="P9" s="84"/>
      <c r="Q9" s="84"/>
      <c r="R9" s="84"/>
    </row>
    <row r="10" spans="2:18" ht="12.95" customHeight="1" x14ac:dyDescent="0.25">
      <c r="B10" s="113" t="s">
        <v>60</v>
      </c>
      <c r="C10" s="115"/>
      <c r="D10" s="53"/>
      <c r="E10" s="113" t="s">
        <v>64</v>
      </c>
      <c r="F10" s="114"/>
      <c r="G10" s="114"/>
      <c r="H10" s="114"/>
      <c r="I10" s="114"/>
      <c r="J10" s="115"/>
      <c r="K10" s="57"/>
      <c r="M10" s="4"/>
      <c r="N10" s="112" t="s">
        <v>4</v>
      </c>
      <c r="O10" s="112"/>
      <c r="P10" s="112"/>
      <c r="Q10" s="112"/>
      <c r="R10" s="112"/>
    </row>
    <row r="11" spans="2:18" ht="12.95" customHeight="1" thickBot="1" x14ac:dyDescent="0.3">
      <c r="B11" s="129" t="s">
        <v>61</v>
      </c>
      <c r="C11" s="131"/>
      <c r="D11" s="55"/>
      <c r="E11" s="129" t="s">
        <v>83</v>
      </c>
      <c r="F11" s="130"/>
      <c r="G11" s="130"/>
      <c r="H11" s="130"/>
      <c r="I11" s="130"/>
      <c r="J11" s="131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23" t="s">
        <v>72</v>
      </c>
      <c r="C13" s="124"/>
      <c r="D13" s="124"/>
      <c r="E13" s="125" t="s">
        <v>25</v>
      </c>
      <c r="F13" s="125"/>
      <c r="G13" s="126">
        <v>46264</v>
      </c>
      <c r="H13" s="127"/>
      <c r="I13" s="127" t="s">
        <v>19</v>
      </c>
      <c r="J13" s="127"/>
      <c r="K13" s="51"/>
    </row>
    <row r="14" spans="2:18" ht="12.95" customHeight="1" x14ac:dyDescent="0.25">
      <c r="B14" s="141" t="str">
        <f>E9</f>
        <v>DOLUS OLERON 2</v>
      </c>
      <c r="C14" s="143"/>
      <c r="D14" s="52"/>
      <c r="E14" s="144" t="str">
        <f>B11</f>
        <v>BREUILLET 1</v>
      </c>
      <c r="F14" s="145"/>
      <c r="G14" s="145"/>
      <c r="H14" s="145"/>
      <c r="I14" s="145"/>
      <c r="J14" s="146"/>
      <c r="K14" s="56"/>
    </row>
    <row r="15" spans="2:18" ht="12.95" customHeight="1" x14ac:dyDescent="0.25">
      <c r="B15" s="144" t="str">
        <f>B9</f>
        <v>LES MATHES 2</v>
      </c>
      <c r="C15" s="146"/>
      <c r="D15" s="53"/>
      <c r="E15" s="144" t="str">
        <f>B10</f>
        <v>SAUJON VAUX 3</v>
      </c>
      <c r="F15" s="145"/>
      <c r="G15" s="145"/>
      <c r="H15" s="145"/>
      <c r="I15" s="145"/>
      <c r="J15" s="146"/>
      <c r="K15" s="57"/>
    </row>
    <row r="16" spans="2:18" ht="12.95" customHeight="1" thickBot="1" x14ac:dyDescent="0.3">
      <c r="B16" s="135" t="str">
        <f>E10</f>
        <v>CHEVANCEAUX 1</v>
      </c>
      <c r="C16" s="137"/>
      <c r="D16" s="55"/>
      <c r="E16" s="138" t="str">
        <f>E11</f>
        <v>EXEMPT</v>
      </c>
      <c r="F16" s="139"/>
      <c r="G16" s="139"/>
      <c r="H16" s="139"/>
      <c r="I16" s="139"/>
      <c r="J16" s="140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23" t="s">
        <v>76</v>
      </c>
      <c r="C18" s="124"/>
      <c r="D18" s="124"/>
      <c r="E18" s="125" t="s">
        <v>32</v>
      </c>
      <c r="F18" s="125"/>
      <c r="G18" s="126">
        <v>46271</v>
      </c>
      <c r="H18" s="127"/>
      <c r="I18" s="127" t="s">
        <v>24</v>
      </c>
      <c r="J18" s="127"/>
      <c r="K18" s="51"/>
    </row>
    <row r="19" spans="2:16" ht="12.95" customHeight="1" x14ac:dyDescent="0.25">
      <c r="B19" s="147" t="str">
        <f>B10</f>
        <v>SAUJON VAUX 3</v>
      </c>
      <c r="C19" s="149"/>
      <c r="D19" s="52"/>
      <c r="E19" s="141" t="str">
        <f>B11</f>
        <v>BREUILLET 1</v>
      </c>
      <c r="F19" s="142"/>
      <c r="G19" s="142"/>
      <c r="H19" s="142"/>
      <c r="I19" s="142"/>
      <c r="J19" s="142"/>
      <c r="K19" s="56"/>
    </row>
    <row r="20" spans="2:16" ht="12.95" customHeight="1" x14ac:dyDescent="0.25">
      <c r="B20" s="144" t="str">
        <f>B9</f>
        <v>LES MATHES 2</v>
      </c>
      <c r="C20" s="146"/>
      <c r="D20" s="53"/>
      <c r="E20" s="144" t="str">
        <f>E10</f>
        <v>CHEVANCEAUX 1</v>
      </c>
      <c r="F20" s="145"/>
      <c r="G20" s="145"/>
      <c r="H20" s="145"/>
      <c r="I20" s="145"/>
      <c r="J20" s="146"/>
      <c r="K20" s="57"/>
    </row>
    <row r="21" spans="2:16" ht="12.95" customHeight="1" thickBot="1" x14ac:dyDescent="0.3">
      <c r="B21" s="135" t="str">
        <f>E9</f>
        <v>DOLUS OLERON 2</v>
      </c>
      <c r="C21" s="137"/>
      <c r="D21" s="55"/>
      <c r="E21" s="138" t="str">
        <f>E11</f>
        <v>EXEMPT</v>
      </c>
      <c r="F21" s="139"/>
      <c r="G21" s="139"/>
      <c r="H21" s="139"/>
      <c r="I21" s="139"/>
      <c r="J21" s="140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23" t="s">
        <v>76</v>
      </c>
      <c r="C23" s="124"/>
      <c r="D23" s="124"/>
      <c r="E23" s="125" t="s">
        <v>33</v>
      </c>
      <c r="F23" s="125"/>
      <c r="G23" s="126">
        <v>46271</v>
      </c>
      <c r="H23" s="127"/>
      <c r="I23" s="127" t="s">
        <v>18</v>
      </c>
      <c r="J23" s="127"/>
      <c r="K23" s="51"/>
    </row>
    <row r="24" spans="2:16" ht="12.95" customHeight="1" x14ac:dyDescent="0.25">
      <c r="B24" s="150" t="str">
        <f>E10</f>
        <v>CHEVANCEAUX 1</v>
      </c>
      <c r="C24" s="152"/>
      <c r="D24" s="52"/>
      <c r="E24" s="141" t="str">
        <f>E9</f>
        <v>DOLUS OLERON 2</v>
      </c>
      <c r="F24" s="142"/>
      <c r="G24" s="142"/>
      <c r="H24" s="142"/>
      <c r="I24" s="142"/>
      <c r="J24" s="142"/>
      <c r="K24" s="56"/>
    </row>
    <row r="25" spans="2:16" ht="12.95" customHeight="1" x14ac:dyDescent="0.25">
      <c r="B25" s="144" t="str">
        <f>B9</f>
        <v>LES MATHES 2</v>
      </c>
      <c r="C25" s="146"/>
      <c r="D25" s="53"/>
      <c r="E25" s="153" t="str">
        <f>B11</f>
        <v>BREUILLET 1</v>
      </c>
      <c r="F25" s="154"/>
      <c r="G25" s="154"/>
      <c r="H25" s="154"/>
      <c r="I25" s="154"/>
      <c r="J25" s="155"/>
      <c r="K25" s="57"/>
    </row>
    <row r="26" spans="2:16" ht="12.95" customHeight="1" thickBot="1" x14ac:dyDescent="0.3">
      <c r="B26" s="135" t="str">
        <f>B10</f>
        <v>SAUJON VAUX 3</v>
      </c>
      <c r="C26" s="137"/>
      <c r="D26" s="55"/>
      <c r="E26" s="138" t="str">
        <f>E11</f>
        <v>EXEMPT</v>
      </c>
      <c r="F26" s="139"/>
      <c r="G26" s="139"/>
      <c r="H26" s="139"/>
      <c r="I26" s="139"/>
      <c r="J26" s="140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23" t="s">
        <v>84</v>
      </c>
      <c r="C28" s="124"/>
      <c r="D28" s="124"/>
      <c r="E28" s="125" t="s">
        <v>34</v>
      </c>
      <c r="F28" s="125"/>
      <c r="G28" s="126">
        <v>46292</v>
      </c>
      <c r="H28" s="127"/>
      <c r="I28" s="127" t="s">
        <v>19</v>
      </c>
      <c r="J28" s="127"/>
      <c r="K28" s="51"/>
      <c r="M28" s="167" t="s">
        <v>5</v>
      </c>
      <c r="N28" s="168"/>
      <c r="O28" s="168"/>
      <c r="P28" s="169"/>
    </row>
    <row r="29" spans="2:16" ht="12.95" customHeight="1" x14ac:dyDescent="0.25">
      <c r="B29" s="147" t="str">
        <f>B11</f>
        <v>BREUILLET 1</v>
      </c>
      <c r="C29" s="149"/>
      <c r="D29" s="52"/>
      <c r="E29" s="153" t="str">
        <f>E10</f>
        <v>CHEVANCEAUX 1</v>
      </c>
      <c r="F29" s="154"/>
      <c r="G29" s="154"/>
      <c r="H29" s="154"/>
      <c r="I29" s="154"/>
      <c r="J29" s="155"/>
      <c r="K29" s="56"/>
      <c r="M29" s="170" t="s">
        <v>6</v>
      </c>
      <c r="N29" s="171"/>
      <c r="O29" s="171"/>
      <c r="P29" s="172"/>
    </row>
    <row r="30" spans="2:16" ht="12.95" customHeight="1" x14ac:dyDescent="0.25">
      <c r="B30" s="144" t="str">
        <f>E9</f>
        <v>DOLUS OLERON 2</v>
      </c>
      <c r="C30" s="146"/>
      <c r="D30" s="53"/>
      <c r="E30" s="144" t="str">
        <f>B10</f>
        <v>SAUJON VAUX 3</v>
      </c>
      <c r="F30" s="145"/>
      <c r="G30" s="145"/>
      <c r="H30" s="145"/>
      <c r="I30" s="145"/>
      <c r="J30" s="146"/>
      <c r="K30" s="57"/>
      <c r="M30" s="153" t="s">
        <v>7</v>
      </c>
      <c r="N30" s="154"/>
      <c r="O30" s="154"/>
      <c r="P30" s="159"/>
    </row>
    <row r="31" spans="2:16" ht="12.95" customHeight="1" thickBot="1" x14ac:dyDescent="0.3">
      <c r="B31" s="156" t="str">
        <f>B9</f>
        <v>LES MATHES 2</v>
      </c>
      <c r="C31" s="158"/>
      <c r="D31" s="55"/>
      <c r="E31" s="138" t="str">
        <f>E11</f>
        <v>EXEMPT</v>
      </c>
      <c r="F31" s="139"/>
      <c r="G31" s="139"/>
      <c r="H31" s="139"/>
      <c r="I31" s="139"/>
      <c r="J31" s="140"/>
      <c r="K31" s="58"/>
      <c r="M31" s="156" t="s">
        <v>8</v>
      </c>
      <c r="N31" s="157"/>
      <c r="O31" s="157"/>
      <c r="P31" s="163"/>
    </row>
    <row r="32" spans="2:16" ht="12.95" customHeight="1" x14ac:dyDescent="0.25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78" t="s">
        <v>11</v>
      </c>
      <c r="N34" s="179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74" t="s">
        <v>20</v>
      </c>
      <c r="D36" s="175"/>
      <c r="E36" s="176" t="s">
        <v>21</v>
      </c>
      <c r="F36" s="177"/>
      <c r="G36" s="176" t="s">
        <v>22</v>
      </c>
      <c r="H36" s="177"/>
      <c r="I36" s="176" t="s">
        <v>14</v>
      </c>
      <c r="J36" s="177"/>
      <c r="K36" s="176" t="s">
        <v>15</v>
      </c>
      <c r="L36" s="17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E10</f>
        <v>CHEVANCEAUX 1</v>
      </c>
      <c r="C37" s="20" t="str" cm="1">
        <f t="array" ref="C37">_xlfn.IFS(K10=0,"0",K10=18,"2",K10&gt;18,"3",K10&lt;18,"1")</f>
        <v>0</v>
      </c>
      <c r="D37" s="22">
        <f>K10-D10</f>
        <v>0</v>
      </c>
      <c r="E37" s="20" t="str" cm="1">
        <f t="array" ref="E37">_xlfn.IFS(D16=0,"0",D16=18,"2",D16&gt;18,"3",D16&lt;18,"1")</f>
        <v>0</v>
      </c>
      <c r="F37" s="22">
        <f>D16-K16</f>
        <v>0</v>
      </c>
      <c r="G37" s="20" t="str" cm="1">
        <f t="array" ref="G37">_xlfn.IFS(K20=0,"0",K20=18,"2",K20&gt;18,"3",K20&lt;18,"1")</f>
        <v>0</v>
      </c>
      <c r="H37" s="23">
        <f>K20-D20</f>
        <v>0</v>
      </c>
      <c r="I37" s="20" t="str" cm="1">
        <f t="array" ref="I37">_xlfn.IFS(D24=0,"0",D24=18,"2",D24&gt;18,"3",D24&lt;18,"1")</f>
        <v>0</v>
      </c>
      <c r="J37" s="22">
        <f>D24-K24</f>
        <v>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E9</f>
        <v>DOLUS OLERON 2</v>
      </c>
      <c r="C38" s="20" t="str" cm="1">
        <f t="array" ref="C38">_xlfn.IFS(K9=0,"0",K9=18,"2",K9&gt;18,"3",K9&lt;18,"1")</f>
        <v>0</v>
      </c>
      <c r="D38" s="22">
        <f>K9-D9</f>
        <v>0</v>
      </c>
      <c r="E38" s="20" t="str" cm="1">
        <f t="array" ref="E38">_xlfn.IFS(D14=0,"0",D14=18,"2",D14&gt;18,"3",D14&lt;18,"1")</f>
        <v>0</v>
      </c>
      <c r="F38" s="22">
        <f>D14-K14</f>
        <v>0</v>
      </c>
      <c r="G38" s="20" t="str" cm="1">
        <f t="array" ref="G38">_xlfn.IFS(D21=0,"0",D21=18,"2",D21&gt;18,"3",D21&lt;18,"1")</f>
        <v>0</v>
      </c>
      <c r="H38" s="23">
        <f>D21-K21</f>
        <v>0</v>
      </c>
      <c r="I38" s="20" t="str" cm="1">
        <f t="array" ref="I38">_xlfn.IFS(K24=0,"0",K24=18,"2",K24&gt;18,"3",K24&lt;18,"1")</f>
        <v>0</v>
      </c>
      <c r="J38" s="22">
        <f>K24-D24</f>
        <v>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E11</f>
        <v>EXEMPT</v>
      </c>
      <c r="C39" s="20" t="str" cm="1">
        <f t="array" ref="C39">_xlfn.IFS(K11=0,"0",K11=18,"2",K11&gt;18,"3",K11&lt;18,"1")</f>
        <v>0</v>
      </c>
      <c r="D39" s="22">
        <f>K11-D11</f>
        <v>0</v>
      </c>
      <c r="E39" s="20" t="str" cm="1">
        <f t="array" ref="E39">_xlfn.IFS(K16=0,"0",K16=18,"2",K16&gt;18,"3",K16&lt;18,"1")</f>
        <v>0</v>
      </c>
      <c r="F39" s="22">
        <f>K16-D16</f>
        <v>0</v>
      </c>
      <c r="G39" s="20" t="str" cm="1">
        <f t="array" ref="G39">_xlfn.IFS(K21=0,"0",K21=18,"2",K21&gt;18,"3",K21&lt;18,"1")</f>
        <v>0</v>
      </c>
      <c r="H39" s="23">
        <f>K21-D21</f>
        <v>0</v>
      </c>
      <c r="I39" s="20" t="str" cm="1">
        <f t="array" ref="I39">_xlfn.IFS(K26=0,"0",K26=18,"2",K26&gt;18,"3",K26&lt;18,"1")</f>
        <v>0</v>
      </c>
      <c r="J39" s="22">
        <f>K26-D26</f>
        <v>0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B10</f>
        <v>SAUJON VAUX 3</v>
      </c>
      <c r="C40" s="20" t="str" cm="1">
        <f t="array" ref="C40">_xlfn.IFS(D10=0,"0",D10=18,"2",D10&gt;18,"3",D10&lt;18,"1")</f>
        <v>0</v>
      </c>
      <c r="D40" s="22">
        <f>D10-K10</f>
        <v>0</v>
      </c>
      <c r="E40" s="20" t="str" cm="1">
        <f t="array" ref="E40">_xlfn.IFS(K15=0,"0",K15=18,"2",K15&gt;18,"3",K15&lt;18,"1")</f>
        <v>0</v>
      </c>
      <c r="F40" s="22">
        <f>K15-D15</f>
        <v>0</v>
      </c>
      <c r="G40" s="20" t="str" cm="1">
        <f t="array" ref="G40">_xlfn.IFS(D19=0,"0",D19=18,"2",D19&gt;18,"3",D19&lt;18,"1")</f>
        <v>0</v>
      </c>
      <c r="H40" s="23">
        <f>D19-K19</f>
        <v>0</v>
      </c>
      <c r="I40" s="20" t="str" cm="1">
        <f t="array" ref="I40">_xlfn.IFS(D26=0,"0",D26=18,"2",D26&gt;18,"3",D26&lt;18,"1")</f>
        <v>0</v>
      </c>
      <c r="J40" s="22">
        <f>D26-K26</f>
        <v>0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B9</f>
        <v>LES MATHES 2</v>
      </c>
      <c r="C41" s="20" t="str" cm="1">
        <f t="array" ref="C41">_xlfn.IFS(D9=0,"0",D9=18,"2",D9&gt;18,"3",D9&lt;18,"1")</f>
        <v>0</v>
      </c>
      <c r="D41" s="22">
        <f>D9-K9</f>
        <v>0</v>
      </c>
      <c r="E41" s="20" t="str" cm="1">
        <f t="array" ref="E41">_xlfn.IFS(D15=0,"0",D15=18,"2",D15&gt;18,"3",D15&lt;18,"1")</f>
        <v>0</v>
      </c>
      <c r="F41" s="22">
        <f>D15-K15</f>
        <v>0</v>
      </c>
      <c r="G41" s="20" t="str" cm="1">
        <f t="array" ref="G41">_xlfn.IFS(D20=0,"0",D20=18,"2",D20&gt;18,"3",D20&lt;18,"1")</f>
        <v>0</v>
      </c>
      <c r="H41" s="23">
        <f>D20-K20</f>
        <v>0</v>
      </c>
      <c r="I41" s="20" t="str" cm="1">
        <f t="array" ref="I41">_xlfn.IFS(D25=0,"0",D25=18,"2",D25&gt;18,"3",D25&lt;18,"1")</f>
        <v>0</v>
      </c>
      <c r="J41" s="22">
        <f>D25-K25</f>
        <v>0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B11</f>
        <v>BREUILLET 1</v>
      </c>
      <c r="C42" s="21" t="str" cm="1">
        <f t="array" ref="C42">_xlfn.IFS(D11=0,"0",D11=18,"2",D11&gt;18,"3",D11&lt;18,"1")</f>
        <v>0</v>
      </c>
      <c r="D42" s="24">
        <f>D11-K11</f>
        <v>0</v>
      </c>
      <c r="E42" s="21" t="str" cm="1">
        <f t="array" ref="E42">_xlfn.IFS(K14=0,"0",K14=18,"2",K14&gt;18,"3",K14&lt;18,"1")</f>
        <v>0</v>
      </c>
      <c r="F42" s="24">
        <f>K14-D14</f>
        <v>0</v>
      </c>
      <c r="G42" s="21" t="str" cm="1">
        <f t="array" ref="G42">_xlfn.IFS(K19=0,"0",K19=18,"2",K19&gt;18,"3",K19&lt;18,"1")</f>
        <v>0</v>
      </c>
      <c r="H42" s="102">
        <f>K19-D19</f>
        <v>0</v>
      </c>
      <c r="I42" s="21" t="str" cm="1">
        <f t="array" ref="I42">_xlfn.IFS(K25=0,"0",K25=18,"2",K25&gt;18,"3",K25&lt;18,"1")</f>
        <v>0</v>
      </c>
      <c r="J42" s="24">
        <f>K25-D25</f>
        <v>0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"/>
    <row r="46" spans="1:33" ht="15.75" thickBot="1" x14ac:dyDescent="0.3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67" t="s">
        <v>11</v>
      </c>
      <c r="N46" s="169"/>
    </row>
    <row r="47" spans="1:33" ht="15.75" customHeight="1" thickBot="1" x14ac:dyDescent="0.3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25">
      <c r="A48" s="96">
        <v>1</v>
      </c>
      <c r="B48" s="37" t="str" cm="1">
        <f t="array" ref="B48:N53">_xlfn.SORTBY(B37:N42,M37:M42,-1,N37:N42,-1)</f>
        <v>CHEVANCEAUX 1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3">
        <v>0</v>
      </c>
      <c r="N48" s="89">
        <v>0</v>
      </c>
    </row>
    <row r="49" spans="1:14" x14ac:dyDescent="0.25">
      <c r="A49" s="97">
        <v>2</v>
      </c>
      <c r="B49" s="38" t="str">
        <v>DOLUS OLERON 2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94">
        <v>0</v>
      </c>
      <c r="N49" s="48">
        <v>0</v>
      </c>
    </row>
    <row r="50" spans="1:14" x14ac:dyDescent="0.25">
      <c r="A50" s="97">
        <v>3</v>
      </c>
      <c r="B50" s="38" t="str">
        <v>EXEMPT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94">
        <v>0</v>
      </c>
      <c r="N50" s="48">
        <v>0</v>
      </c>
    </row>
    <row r="51" spans="1:14" x14ac:dyDescent="0.25">
      <c r="A51" s="97">
        <v>4</v>
      </c>
      <c r="B51" s="38" t="str">
        <v>SAUJON VAUX 3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94">
        <v>0</v>
      </c>
      <c r="N51" s="48">
        <v>0</v>
      </c>
    </row>
    <row r="52" spans="1:14" x14ac:dyDescent="0.25">
      <c r="A52" s="97">
        <v>5</v>
      </c>
      <c r="B52" s="38" t="str">
        <v>LES MATHES 2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94">
        <v>0</v>
      </c>
      <c r="N52" s="48">
        <v>0</v>
      </c>
    </row>
    <row r="53" spans="1:14" ht="15.75" thickBot="1" x14ac:dyDescent="0.3">
      <c r="A53" s="98">
        <v>6</v>
      </c>
      <c r="B53" s="39" t="str">
        <v>BREUILLET 1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95">
        <v>0</v>
      </c>
      <c r="N53" s="87">
        <v>0</v>
      </c>
    </row>
    <row r="54" spans="1:14" x14ac:dyDescent="0.25">
      <c r="B54" s="30"/>
    </row>
    <row r="55" spans="1:14" ht="15.75" x14ac:dyDescent="0.25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25">
      <c r="B56" s="30"/>
    </row>
  </sheetData>
  <sheetProtection sheet="1" objects="1" scenarios="1" selectLockedCells="1"/>
  <mergeCells count="77">
    <mergeCell ref="M46:N46"/>
    <mergeCell ref="C47:D47"/>
    <mergeCell ref="E47:F47"/>
    <mergeCell ref="G47:H47"/>
    <mergeCell ref="I47:J47"/>
    <mergeCell ref="K47:L47"/>
    <mergeCell ref="V34:W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0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D1A</vt:lpstr>
      <vt:lpstr>D1B</vt:lpstr>
      <vt:lpstr>D2A</vt:lpstr>
      <vt:lpstr>D2B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2026-08-25T08:27:30Z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